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pueyo\OneDrive - ICRA\Edicitnet_JPR\tygron\excel_indicators\"/>
    </mc:Choice>
  </mc:AlternateContent>
  <xr:revisionPtr revIDLastSave="3" documentId="8_{7DB89F6B-1AEC-4D33-AC72-9DF38DB71427}" xr6:coauthVersionLast="44" xr6:coauthVersionMax="44" xr10:uidLastSave="{1AA3EA9A-21ED-4B9A-82D7-4920E830A581}"/>
  <bookViews>
    <workbookView xWindow="-120" yWindow="-120" windowWidth="19440" windowHeight="15000" activeTab="1" xr2:uid="{00000000-000D-0000-FFFF-FFFF00000000}"/>
  </bookViews>
  <sheets>
    <sheet name="Current" sheetId="1" r:id="rId1"/>
    <sheet name="Maquette" sheetId="3" r:id="rId2"/>
  </sheets>
  <definedNames>
    <definedName name="EXPLANATION_CURRENT">Current!$A$10</definedName>
    <definedName name="EXPLANATION_MAQUETTE">Maquette!$A$10</definedName>
    <definedName name="SCORE_CURRENT">Current!$I$11</definedName>
    <definedName name="SCORE_MAQUETTE">Maquette!$I$11</definedName>
    <definedName name="SELECT_ACTIVE_WHERE_NEIGHBORHOOD_IS_X">Current!$C$16</definedName>
    <definedName name="SELECT_COLOR_WHERE_NEIGHBORHOOD_IS_X">Current!$K$16</definedName>
    <definedName name="SELECT_NAME_WHERE_NEIGHBORHOOD_IS_X">Current!$B$16</definedName>
    <definedName name="SELECT_NAME_WHERE_TERM_IS_CURRENT">Current!$K$3</definedName>
    <definedName name="SELECT_NAME_WHERE_TERM_IS_INDICATOR_CONTROL_TODO_WORD">Current!$K$6</definedName>
    <definedName name="SELECT_NAME_WHERE_TERM_IS_INDICATOR_CONTROL_TOTAL">Current!$K$7</definedName>
    <definedName name="SELECT_NAME_WHERE_TERM_IS_NEIGHBORHOODS">Current!$K$5</definedName>
    <definedName name="SELECT_NAME_WHERE_TERM_IS_TARGET">Current!$K$4</definedName>
    <definedName name="SELECT_TARGET_WHERE_INDICATOR_IS_6">Current!$F$13</definedName>
    <definedName name="SELECT_UNITS_WHERE_MAP_IS_CURRENT_AND_GRID_IS_16_AND_MINGRIDVALUE_IS_100.0_AND_NEIGHBORHOOD_IS_X">Current!$D$16</definedName>
    <definedName name="SELECT_UNITS_WHERE_MAP_IS_CURRENT_AND_NEIGHBORHOOD_IS_X">Current!$E$16</definedName>
    <definedName name="SELECT_UNITS_WHERE_MAP_IS_MAQUETTE_AND_GRID_IS_16_AND_MINGRIDVALUE_IS_100.0_AND_NEIGHBORHOOD_IS_X">Maquette!$D$16</definedName>
    <definedName name="SELECT_UNITS_WHERE_MAP_IS_MAQUETTE_AND_NEIGHBORHOOD_IS_X">Maquette!$E$16</definedName>
  </definedNames>
  <calcPr calcId="191029" iterate="1" calcCompleted="0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K82" i="3" l="1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H83" i="1" l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H21" i="1" l="1"/>
  <c r="H22" i="1"/>
  <c r="I18" i="1"/>
  <c r="I22" i="1"/>
  <c r="I21" i="1"/>
  <c r="I20" i="1"/>
  <c r="I19" i="1"/>
  <c r="I17" i="1"/>
  <c r="H20" i="1"/>
  <c r="H17" i="1"/>
  <c r="H18" i="1"/>
  <c r="H19" i="1"/>
  <c r="F13" i="3"/>
  <c r="B6" i="3" s="1"/>
  <c r="B6" i="1"/>
  <c r="B3" i="1"/>
  <c r="G17" i="3" l="1"/>
  <c r="G81" i="3"/>
  <c r="G73" i="3"/>
  <c r="G65" i="3"/>
  <c r="G57" i="3"/>
  <c r="G49" i="3"/>
  <c r="G41" i="3"/>
  <c r="G33" i="3"/>
  <c r="G25" i="3"/>
  <c r="G79" i="3"/>
  <c r="G63" i="3"/>
  <c r="G47" i="3"/>
  <c r="G31" i="3"/>
  <c r="G78" i="3"/>
  <c r="G62" i="3"/>
  <c r="G54" i="3"/>
  <c r="G38" i="3"/>
  <c r="G22" i="3"/>
  <c r="G69" i="3"/>
  <c r="G53" i="3"/>
  <c r="G37" i="3"/>
  <c r="G29" i="3"/>
  <c r="G21" i="3"/>
  <c r="G80" i="3"/>
  <c r="G72" i="3"/>
  <c r="G64" i="3"/>
  <c r="G56" i="3"/>
  <c r="G48" i="3"/>
  <c r="G40" i="3"/>
  <c r="G32" i="3"/>
  <c r="G24" i="3"/>
  <c r="G71" i="3"/>
  <c r="G55" i="3"/>
  <c r="G39" i="3"/>
  <c r="G23" i="3"/>
  <c r="G70" i="3"/>
  <c r="G46" i="3"/>
  <c r="G30" i="3"/>
  <c r="G77" i="3"/>
  <c r="G61" i="3"/>
  <c r="G45" i="3"/>
  <c r="G76" i="3"/>
  <c r="G68" i="3"/>
  <c r="G60" i="3"/>
  <c r="G52" i="3"/>
  <c r="G44" i="3"/>
  <c r="G36" i="3"/>
  <c r="G28" i="3"/>
  <c r="G20" i="3"/>
  <c r="G83" i="3"/>
  <c r="G75" i="3"/>
  <c r="G67" i="3"/>
  <c r="G59" i="3"/>
  <c r="G51" i="3"/>
  <c r="G43" i="3"/>
  <c r="G35" i="3"/>
  <c r="G27" i="3"/>
  <c r="G19" i="3"/>
  <c r="G82" i="3"/>
  <c r="G74" i="3"/>
  <c r="G66" i="3"/>
  <c r="G58" i="3"/>
  <c r="G50" i="3"/>
  <c r="G42" i="3"/>
  <c r="G34" i="3"/>
  <c r="G26" i="3"/>
  <c r="G18" i="3"/>
  <c r="B3" i="3"/>
  <c r="C83" i="3" l="1"/>
  <c r="I83" i="3" s="1"/>
  <c r="C82" i="3"/>
  <c r="I82" i="3" s="1"/>
  <c r="C81" i="3"/>
  <c r="I81" i="3" s="1"/>
  <c r="C80" i="3"/>
  <c r="I80" i="3" s="1"/>
  <c r="C79" i="3"/>
  <c r="I79" i="3" s="1"/>
  <c r="C78" i="3"/>
  <c r="I78" i="3" s="1"/>
  <c r="C77" i="3"/>
  <c r="I77" i="3" s="1"/>
  <c r="C76" i="3"/>
  <c r="I76" i="3" s="1"/>
  <c r="C75" i="3"/>
  <c r="I75" i="3" s="1"/>
  <c r="C74" i="3"/>
  <c r="I74" i="3" s="1"/>
  <c r="C73" i="3"/>
  <c r="I73" i="3" s="1"/>
  <c r="C72" i="3"/>
  <c r="I72" i="3" s="1"/>
  <c r="C71" i="3"/>
  <c r="I71" i="3" s="1"/>
  <c r="C70" i="3"/>
  <c r="I70" i="3" s="1"/>
  <c r="C69" i="3"/>
  <c r="I69" i="3" s="1"/>
  <c r="C68" i="3"/>
  <c r="I68" i="3" s="1"/>
  <c r="C67" i="3"/>
  <c r="I67" i="3" s="1"/>
  <c r="C66" i="3"/>
  <c r="I66" i="3" s="1"/>
  <c r="C65" i="3"/>
  <c r="I65" i="3" s="1"/>
  <c r="C64" i="3"/>
  <c r="I64" i="3" s="1"/>
  <c r="C63" i="3"/>
  <c r="I63" i="3" s="1"/>
  <c r="C62" i="3"/>
  <c r="I62" i="3" s="1"/>
  <c r="C61" i="3"/>
  <c r="I61" i="3" s="1"/>
  <c r="C60" i="3"/>
  <c r="I60" i="3" s="1"/>
  <c r="C59" i="3"/>
  <c r="I59" i="3" s="1"/>
  <c r="C58" i="3"/>
  <c r="I58" i="3" s="1"/>
  <c r="C57" i="3"/>
  <c r="I57" i="3" s="1"/>
  <c r="C56" i="3"/>
  <c r="I56" i="3" s="1"/>
  <c r="C55" i="3"/>
  <c r="I55" i="3" s="1"/>
  <c r="C54" i="3"/>
  <c r="I54" i="3" s="1"/>
  <c r="C53" i="3"/>
  <c r="I53" i="3" s="1"/>
  <c r="C52" i="3"/>
  <c r="I52" i="3" s="1"/>
  <c r="C51" i="3"/>
  <c r="I51" i="3" s="1"/>
  <c r="C50" i="3"/>
  <c r="I50" i="3" s="1"/>
  <c r="C49" i="3"/>
  <c r="I49" i="3" s="1"/>
  <c r="C48" i="3"/>
  <c r="I48" i="3" s="1"/>
  <c r="C47" i="3"/>
  <c r="I47" i="3" s="1"/>
  <c r="C46" i="3"/>
  <c r="I46" i="3" s="1"/>
  <c r="C45" i="3"/>
  <c r="I45" i="3" s="1"/>
  <c r="C44" i="3"/>
  <c r="I44" i="3" s="1"/>
  <c r="C43" i="3"/>
  <c r="I43" i="3" s="1"/>
  <c r="C42" i="3"/>
  <c r="I42" i="3" s="1"/>
  <c r="C41" i="3"/>
  <c r="I41" i="3" s="1"/>
  <c r="C40" i="3"/>
  <c r="I40" i="3" s="1"/>
  <c r="C39" i="3"/>
  <c r="I39" i="3" s="1"/>
  <c r="C38" i="3"/>
  <c r="I38" i="3" s="1"/>
  <c r="C37" i="3"/>
  <c r="I37" i="3" s="1"/>
  <c r="C36" i="3"/>
  <c r="I36" i="3" s="1"/>
  <c r="C35" i="3"/>
  <c r="I35" i="3" s="1"/>
  <c r="C34" i="3"/>
  <c r="I34" i="3" s="1"/>
  <c r="C33" i="3"/>
  <c r="I33" i="3" s="1"/>
  <c r="C32" i="3"/>
  <c r="I32" i="3" s="1"/>
  <c r="C31" i="3"/>
  <c r="I31" i="3" s="1"/>
  <c r="C30" i="3"/>
  <c r="I30" i="3" s="1"/>
  <c r="C29" i="3"/>
  <c r="I29" i="3" s="1"/>
  <c r="C28" i="3"/>
  <c r="I28" i="3" s="1"/>
  <c r="C27" i="3"/>
  <c r="I27" i="3" s="1"/>
  <c r="C26" i="3"/>
  <c r="I26" i="3" s="1"/>
  <c r="C25" i="3"/>
  <c r="I25" i="3" s="1"/>
  <c r="C24" i="3"/>
  <c r="I24" i="3" s="1"/>
  <c r="C23" i="3"/>
  <c r="I23" i="3" s="1"/>
  <c r="C22" i="3"/>
  <c r="C21" i="3"/>
  <c r="C20" i="3"/>
  <c r="C19" i="3"/>
  <c r="C18" i="3"/>
  <c r="C17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L84" i="3"/>
  <c r="F19" i="3" l="1"/>
  <c r="I19" i="3"/>
  <c r="F20" i="3"/>
  <c r="I20" i="3" s="1"/>
  <c r="F18" i="3"/>
  <c r="I18" i="3" s="1"/>
  <c r="F17" i="3"/>
  <c r="I17" i="3" s="1"/>
  <c r="H28" i="3"/>
  <c r="F28" i="3"/>
  <c r="H36" i="3"/>
  <c r="F36" i="3"/>
  <c r="H44" i="3"/>
  <c r="F44" i="3"/>
  <c r="H52" i="3"/>
  <c r="F52" i="3"/>
  <c r="H60" i="3"/>
  <c r="F60" i="3"/>
  <c r="H68" i="3"/>
  <c r="F68" i="3"/>
  <c r="H76" i="3"/>
  <c r="F76" i="3"/>
  <c r="F21" i="3"/>
  <c r="I21" i="3" s="1"/>
  <c r="H29" i="3"/>
  <c r="F29" i="3"/>
  <c r="H37" i="3"/>
  <c r="F37" i="3"/>
  <c r="H45" i="3"/>
  <c r="F45" i="3"/>
  <c r="H53" i="3"/>
  <c r="F53" i="3"/>
  <c r="H61" i="3"/>
  <c r="F61" i="3"/>
  <c r="H69" i="3"/>
  <c r="F69" i="3"/>
  <c r="H77" i="3"/>
  <c r="F77" i="3"/>
  <c r="F22" i="3"/>
  <c r="I22" i="3" s="1"/>
  <c r="H30" i="3"/>
  <c r="F30" i="3"/>
  <c r="H38" i="3"/>
  <c r="F38" i="3"/>
  <c r="H46" i="3"/>
  <c r="F46" i="3"/>
  <c r="H54" i="3"/>
  <c r="F54" i="3"/>
  <c r="H62" i="3"/>
  <c r="F62" i="3"/>
  <c r="H70" i="3"/>
  <c r="F70" i="3"/>
  <c r="H78" i="3"/>
  <c r="F78" i="3"/>
  <c r="H23" i="3"/>
  <c r="F23" i="3"/>
  <c r="H31" i="3"/>
  <c r="F31" i="3"/>
  <c r="H39" i="3"/>
  <c r="F39" i="3"/>
  <c r="H47" i="3"/>
  <c r="F47" i="3"/>
  <c r="H55" i="3"/>
  <c r="F55" i="3"/>
  <c r="H63" i="3"/>
  <c r="F63" i="3"/>
  <c r="H71" i="3"/>
  <c r="F71" i="3"/>
  <c r="H79" i="3"/>
  <c r="F79" i="3"/>
  <c r="H32" i="3"/>
  <c r="F32" i="3"/>
  <c r="H48" i="3"/>
  <c r="F48" i="3"/>
  <c r="H64" i="3"/>
  <c r="F64" i="3"/>
  <c r="H80" i="3"/>
  <c r="F80" i="3"/>
  <c r="H24" i="3"/>
  <c r="F24" i="3"/>
  <c r="H40" i="3"/>
  <c r="F40" i="3"/>
  <c r="H56" i="3"/>
  <c r="F56" i="3"/>
  <c r="H72" i="3"/>
  <c r="F72" i="3"/>
  <c r="H25" i="3"/>
  <c r="F25" i="3"/>
  <c r="H33" i="3"/>
  <c r="F33" i="3"/>
  <c r="H41" i="3"/>
  <c r="F41" i="3"/>
  <c r="H49" i="3"/>
  <c r="F49" i="3"/>
  <c r="H57" i="3"/>
  <c r="F57" i="3"/>
  <c r="H65" i="3"/>
  <c r="F65" i="3"/>
  <c r="H73" i="3"/>
  <c r="F73" i="3"/>
  <c r="H81" i="3"/>
  <c r="F81" i="3"/>
  <c r="H26" i="3"/>
  <c r="F26" i="3"/>
  <c r="H34" i="3"/>
  <c r="F34" i="3"/>
  <c r="H42" i="3"/>
  <c r="F42" i="3"/>
  <c r="H50" i="3"/>
  <c r="F50" i="3"/>
  <c r="H58" i="3"/>
  <c r="F58" i="3"/>
  <c r="H66" i="3"/>
  <c r="F66" i="3"/>
  <c r="H74" i="3"/>
  <c r="F74" i="3"/>
  <c r="H82" i="3"/>
  <c r="F82" i="3"/>
  <c r="H27" i="3"/>
  <c r="F27" i="3"/>
  <c r="H35" i="3"/>
  <c r="F35" i="3"/>
  <c r="H43" i="3"/>
  <c r="F43" i="3"/>
  <c r="H51" i="3"/>
  <c r="F51" i="3"/>
  <c r="H59" i="3"/>
  <c r="F59" i="3"/>
  <c r="H67" i="3"/>
  <c r="F67" i="3"/>
  <c r="H75" i="3"/>
  <c r="F75" i="3"/>
  <c r="H83" i="3"/>
  <c r="F83" i="3"/>
  <c r="L83" i="3"/>
  <c r="L82" i="3" s="1"/>
  <c r="L81" i="3" s="1"/>
  <c r="L80" i="3" s="1"/>
  <c r="L79" i="3" s="1"/>
  <c r="L78" i="3" s="1"/>
  <c r="L77" i="3" s="1"/>
  <c r="L76" i="3" s="1"/>
  <c r="L75" i="3" s="1"/>
  <c r="L74" i="3" s="1"/>
  <c r="L73" i="3" s="1"/>
  <c r="L72" i="3" s="1"/>
  <c r="L71" i="3" s="1"/>
  <c r="L70" i="3" s="1"/>
  <c r="L69" i="3" s="1"/>
  <c r="L68" i="3" s="1"/>
  <c r="L67" i="3" s="1"/>
  <c r="L66" i="3" s="1"/>
  <c r="L65" i="3" s="1"/>
  <c r="L64" i="3" s="1"/>
  <c r="L63" i="3" s="1"/>
  <c r="L62" i="3" s="1"/>
  <c r="L61" i="3" s="1"/>
  <c r="L60" i="3" s="1"/>
  <c r="L59" i="3" s="1"/>
  <c r="L58" i="3" s="1"/>
  <c r="L57" i="3" s="1"/>
  <c r="L56" i="3" s="1"/>
  <c r="L55" i="3" s="1"/>
  <c r="L54" i="3" s="1"/>
  <c r="L53" i="3" s="1"/>
  <c r="L52" i="3" s="1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8" i="3" s="1"/>
  <c r="L37" i="3" s="1"/>
  <c r="L36" i="3" s="1"/>
  <c r="L35" i="3" s="1"/>
  <c r="L34" i="3" s="1"/>
  <c r="L33" i="3" s="1"/>
  <c r="L32" i="3" s="1"/>
  <c r="L31" i="3" s="1"/>
  <c r="L30" i="3" s="1"/>
  <c r="L29" i="3" s="1"/>
  <c r="L28" i="3" s="1"/>
  <c r="L27" i="3" s="1"/>
  <c r="L26" i="3" s="1"/>
  <c r="L25" i="3" s="1"/>
  <c r="L24" i="3" s="1"/>
  <c r="L23" i="3" s="1"/>
  <c r="H19" i="3"/>
  <c r="H18" i="3"/>
  <c r="H20" i="3"/>
  <c r="E10" i="3"/>
  <c r="H17" i="3" l="1"/>
  <c r="M17" i="3" s="1"/>
  <c r="I10" i="3"/>
  <c r="I11" i="3" s="1"/>
  <c r="H22" i="3"/>
  <c r="H21" i="3"/>
  <c r="F10" i="3"/>
  <c r="M18" i="3"/>
  <c r="M50" i="3"/>
  <c r="M20" i="3"/>
  <c r="M72" i="3"/>
  <c r="M64" i="3"/>
  <c r="M32" i="3"/>
  <c r="M70" i="3"/>
  <c r="M54" i="3"/>
  <c r="M30" i="3"/>
  <c r="M22" i="3"/>
  <c r="L22" i="3" s="1"/>
  <c r="M23" i="3"/>
  <c r="M41" i="3"/>
  <c r="M62" i="3"/>
  <c r="M76" i="3"/>
  <c r="M57" i="3"/>
  <c r="M48" i="3"/>
  <c r="M46" i="3"/>
  <c r="M25" i="3"/>
  <c r="M29" i="3"/>
  <c r="M38" i="3"/>
  <c r="M73" i="3"/>
  <c r="M80" i="3"/>
  <c r="M82" i="3"/>
  <c r="M40" i="3"/>
  <c r="M79" i="3"/>
  <c r="M63" i="3"/>
  <c r="M28" i="3"/>
  <c r="M47" i="3"/>
  <c r="M31" i="3"/>
  <c r="M56" i="3"/>
  <c r="M52" i="3"/>
  <c r="M71" i="3"/>
  <c r="M24" i="3"/>
  <c r="M74" i="3"/>
  <c r="M26" i="3"/>
  <c r="M66" i="3"/>
  <c r="M42" i="3"/>
  <c r="M39" i="3"/>
  <c r="M34" i="3"/>
  <c r="M58" i="3"/>
  <c r="M19" i="3"/>
  <c r="M81" i="3"/>
  <c r="M55" i="3"/>
  <c r="M49" i="3"/>
  <c r="M78" i="3"/>
  <c r="M44" i="3"/>
  <c r="M68" i="3"/>
  <c r="M65" i="3"/>
  <c r="M33" i="3"/>
  <c r="M83" i="3"/>
  <c r="M36" i="3"/>
  <c r="M61" i="3"/>
  <c r="M60" i="3"/>
  <c r="M45" i="3"/>
  <c r="M37" i="3"/>
  <c r="M69" i="3"/>
  <c r="M35" i="3"/>
  <c r="G10" i="3"/>
  <c r="M53" i="3"/>
  <c r="M59" i="3"/>
  <c r="M43" i="3"/>
  <c r="M75" i="3"/>
  <c r="M67" i="3"/>
  <c r="M21" i="3"/>
  <c r="M27" i="3"/>
  <c r="M51" i="3"/>
  <c r="M77" i="3"/>
  <c r="E10" i="1"/>
  <c r="F10" i="1" s="1"/>
  <c r="L21" i="3" l="1"/>
  <c r="L20" i="3" s="1"/>
  <c r="L19" i="3" s="1"/>
  <c r="L18" i="3" s="1"/>
  <c r="L17" i="3" s="1"/>
  <c r="G10" i="1"/>
  <c r="M18" i="1"/>
  <c r="M20" i="1"/>
  <c r="M19" i="1"/>
  <c r="H10" i="3"/>
  <c r="L10" i="3" s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22" i="1"/>
  <c r="M78" i="1"/>
  <c r="M72" i="1"/>
  <c r="M66" i="1"/>
  <c r="M60" i="1"/>
  <c r="M56" i="1"/>
  <c r="M48" i="1"/>
  <c r="M40" i="1"/>
  <c r="M24" i="1"/>
  <c r="M80" i="1"/>
  <c r="M74" i="1"/>
  <c r="M68" i="1"/>
  <c r="M62" i="1"/>
  <c r="M52" i="1"/>
  <c r="M46" i="1"/>
  <c r="M38" i="1"/>
  <c r="M28" i="1"/>
  <c r="M82" i="1"/>
  <c r="M76" i="1"/>
  <c r="M70" i="1"/>
  <c r="M64" i="1"/>
  <c r="M58" i="1"/>
  <c r="M54" i="1"/>
  <c r="M50" i="1"/>
  <c r="M44" i="1"/>
  <c r="M42" i="1"/>
  <c r="M36" i="1"/>
  <c r="M34" i="1"/>
  <c r="M32" i="1"/>
  <c r="M30" i="1"/>
  <c r="M26" i="1"/>
  <c r="M17" i="1"/>
  <c r="A10" i="3" l="1"/>
  <c r="I10" i="1"/>
  <c r="I11" i="1" s="1"/>
  <c r="H10" i="1"/>
  <c r="L10" i="1" s="1"/>
  <c r="L84" i="1" l="1"/>
  <c r="L83" i="1" s="1"/>
  <c r="L82" i="1" s="1"/>
  <c r="L81" i="1" s="1"/>
  <c r="L80" i="1" s="1"/>
  <c r="L79" i="1" s="1"/>
  <c r="L78" i="1" s="1"/>
  <c r="L77" i="1" s="1"/>
  <c r="L76" i="1" s="1"/>
  <c r="L75" i="1" s="1"/>
  <c r="L74" i="1" s="1"/>
  <c r="L73" i="1" s="1"/>
  <c r="L72" i="1" s="1"/>
  <c r="L71" i="1" s="1"/>
  <c r="L70" i="1" s="1"/>
  <c r="L69" i="1" s="1"/>
  <c r="L68" i="1" s="1"/>
  <c r="L67" i="1" s="1"/>
  <c r="L66" i="1" s="1"/>
  <c r="L65" i="1" s="1"/>
  <c r="L64" i="1" s="1"/>
  <c r="L63" i="1" s="1"/>
  <c r="L62" i="1" s="1"/>
  <c r="L61" i="1" s="1"/>
  <c r="L60" i="1" s="1"/>
  <c r="L59" i="1" s="1"/>
  <c r="L58" i="1" s="1"/>
  <c r="L57" i="1" s="1"/>
  <c r="L56" i="1" s="1"/>
  <c r="L55" i="1" s="1"/>
  <c r="L54" i="1" s="1"/>
  <c r="L53" i="1" s="1"/>
  <c r="L52" i="1" s="1"/>
  <c r="L51" i="1" s="1"/>
  <c r="L50" i="1" s="1"/>
  <c r="L49" i="1" s="1"/>
  <c r="L48" i="1" s="1"/>
  <c r="L47" i="1" s="1"/>
  <c r="L46" i="1" s="1"/>
  <c r="L45" i="1" s="1"/>
  <c r="L44" i="1" s="1"/>
  <c r="L43" i="1" s="1"/>
  <c r="L42" i="1" s="1"/>
  <c r="L41" i="1" s="1"/>
  <c r="L40" i="1" s="1"/>
  <c r="L39" i="1" s="1"/>
  <c r="L38" i="1" s="1"/>
  <c r="L37" i="1" s="1"/>
  <c r="L36" i="1" s="1"/>
  <c r="L35" i="1" s="1"/>
  <c r="L34" i="1" s="1"/>
  <c r="L33" i="1" s="1"/>
  <c r="L32" i="1" s="1"/>
  <c r="L31" i="1" s="1"/>
  <c r="L30" i="1" s="1"/>
  <c r="L29" i="1" s="1"/>
  <c r="L28" i="1" s="1"/>
  <c r="L27" i="1" s="1"/>
  <c r="L26" i="1" s="1"/>
  <c r="L25" i="1" s="1"/>
  <c r="L24" i="1" s="1"/>
  <c r="L23" i="1" s="1"/>
  <c r="L22" i="1" s="1"/>
  <c r="L21" i="1" s="1"/>
  <c r="L20" i="1" s="1"/>
  <c r="L19" i="1" s="1"/>
  <c r="L18" i="1" s="1"/>
  <c r="L17" i="1" l="1"/>
  <c r="A10" i="1" l="1"/>
</calcChain>
</file>

<file path=xl/sharedStrings.xml><?xml version="1.0" encoding="utf-8"?>
<sst xmlns="http://schemas.openxmlformats.org/spreadsheetml/2006/main" count="79" uniqueCount="37">
  <si>
    <t>Score</t>
  </si>
  <si>
    <t>Target</t>
  </si>
  <si>
    <t>Description</t>
  </si>
  <si>
    <t>Active</t>
  </si>
  <si>
    <t>Todo</t>
  </si>
  <si>
    <t>Intro</t>
  </si>
  <si>
    <t>Current</t>
  </si>
  <si>
    <t>Show</t>
  </si>
  <si>
    <t>Tip</t>
  </si>
  <si>
    <t>Name</t>
  </si>
  <si>
    <t>Explanation</t>
  </si>
  <si>
    <t>Localisation</t>
  </si>
  <si>
    <t>Aditional Table Text</t>
  </si>
  <si>
    <t>Table Text</t>
  </si>
  <si>
    <t>Score Calculation</t>
  </si>
  <si>
    <t>Input</t>
  </si>
  <si>
    <t>Target:</t>
  </si>
  <si>
    <t xml:space="preserve"> </t>
  </si>
  <si>
    <t>Text Color</t>
  </si>
  <si>
    <t>Neighborhoods</t>
  </si>
  <si>
    <t>Carme</t>
  </si>
  <si>
    <t>Eixample Nord</t>
  </si>
  <si>
    <t>Barri Vell</t>
  </si>
  <si>
    <t>Totals:</t>
  </si>
  <si>
    <t>Houses</t>
  </si>
  <si>
    <t>Total</t>
  </si>
  <si>
    <t>&lt;table&gt;&lt;tr&gt;&lt;td width=125&gt;Neighborhoods&lt;/td&gt;&lt;td width=75 align=right&gt;Current&lt;/td&gt;&lt;td width=75 align=right&gt;Target&lt;/td&gt;&lt;td width=75 align=right&gt;Todo&lt;/td&gt;&lt;/tr&gt;&lt;tr&gt;&lt;/tr&gt;&lt;tr&gt;&lt;td style="color:#FFFF99;"&gt;Mercadal:&lt;/td&gt;&lt;td align=right&gt;10000&lt;/td&gt;&lt;td align=right&gt; 2000&lt;/td&gt;&lt;td align=right&gt;0&lt;/td&gt;&lt;/tr&gt;&lt;tr&gt;&lt;td style="color:#4D66E4;"&gt;Barri Vell:&lt;/td&gt;&lt;td align=right&gt;10000&lt;/td&gt;&lt;td align=right&gt; 2000&lt;/td&gt;&lt;td align=right&gt;0&lt;/td&gt;&lt;/tr&gt;&lt;tr&gt;&lt;td style="color:#99CC99;"&gt;Eixample Nord:&lt;/td&gt;&lt;td align=right&gt;10000&lt;/td&gt;&lt;td align=right&gt; 2000&lt;/td&gt;&lt;td align=right&gt;0&lt;/td&gt;&lt;/tr&gt;&lt;tr&gt;&lt;td style="color:#CC3333;"&gt;Carme:&lt;/td&gt;&lt;td align=right&gt;10000&lt;/td&gt;&lt;td align=right&gt; 2000&lt;/td&gt;&lt;td align=right&gt;0&lt;/td&gt;&lt;/tr&gt;&lt;/table&gt;&lt;hr&gt;&lt;table&gt;&lt;tr&gt;&lt;td width=125&gt;Total:&lt;/td&gt;&lt;td width=75 align=right&gt;40000&lt;/td&gt;&lt;td width=75 align=right&gt;8000&lt;/td&gt;&lt;td width=75 align=right&gt;0&lt;/td&gt;&lt;/table&gt;&lt;p&gt;The target is 20%&lt;/p&gt;</t>
  </si>
  <si>
    <t>#9C88D8</t>
  </si>
  <si>
    <t>#62F69B</t>
  </si>
  <si>
    <t>#32502D</t>
  </si>
  <si>
    <t>#F32D74</t>
  </si>
  <si>
    <t>Eixample Sud</t>
  </si>
  <si>
    <t>Mercadal</t>
  </si>
  <si>
    <t>#1D62C4</t>
  </si>
  <si>
    <t>#FB2350</t>
  </si>
  <si>
    <t>Montilivi</t>
  </si>
  <si>
    <t>Houses 100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</si>
</sst>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8BEE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Font="0"/>
  </cellStyleXfs>
  <cellXfs count="23">
    <xf numFmtId="0" fontId="0" fillId="0" borderId="0" xfId="0"/>
    <xf numFmtId="0" fontId="1" fillId="0" borderId="0" xfId="0" applyFont="1"/>
    <xf numFmtId="0" fontId="2" fillId="6" borderId="0" xfId="5"/>
    <xf numFmtId="0" fontId="2" fillId="3" borderId="0" xfId="2"/>
    <xf numFmtId="0" fontId="0" fillId="7" borderId="0" xfId="6" applyFont="1"/>
    <xf numFmtId="0" fontId="1" fillId="7" borderId="0" xfId="6" applyFont="1"/>
    <xf numFmtId="0" fontId="1" fillId="6" borderId="0" xfId="5" applyFont="1"/>
    <xf numFmtId="0" fontId="2" fillId="4" borderId="0" xfId="3"/>
    <xf numFmtId="0" fontId="2" fillId="5" borderId="0" xfId="4"/>
    <xf numFmtId="0" fontId="2" fillId="2" borderId="0" xfId="1"/>
    <xf numFmtId="0" fontId="1" fillId="2" borderId="0" xfId="1" applyFont="1"/>
    <xf numFmtId="0" fontId="2" fillId="2" borderId="1" xfId="1" applyBorder="1"/>
    <xf numFmtId="0" fontId="1" fillId="5" borderId="0" xfId="4" applyFont="1"/>
    <xf numFmtId="0" fontId="0" fillId="5" borderId="0" xfId="4" applyFont="1"/>
    <xf numFmtId="0" fontId="2" fillId="5" borderId="2" xfId="4" applyBorder="1"/>
    <xf numFmtId="0" fontId="2" fillId="5" borderId="0" xfId="4" applyBorder="1"/>
    <xf numFmtId="0" fontId="2" fillId="5" borderId="1" xfId="4" applyBorder="1"/>
    <xf numFmtId="0" fontId="2" fillId="6" borderId="1" xfId="5" applyBorder="1"/>
    <xf numFmtId="0" fontId="1" fillId="4" borderId="0" xfId="3" applyFont="1"/>
    <xf numFmtId="0" fontId="0" fillId="4" borderId="0" xfId="3" applyFont="1"/>
    <xf numFmtId="0" fontId="2" fillId="2" borderId="0" xfId="1" applyBorder="1"/>
    <xf numFmtId="0" fontId="3" fillId="0" borderId="0" xfId="0" applyFont="1"/>
    <xf numFmtId="3" fontId="2" fillId="4" borderId="0" xfId="3" applyNumberFormat="1"/>
  </cellXfs>
  <cellStyles count="7">
    <cellStyle name="20% - Accent2" xfId="2" builtinId="34"/>
    <cellStyle name="20% - Accent3" xfId="3" builtinId="38"/>
    <cellStyle name="20% - Accent4" xfId="4" builtinId="42"/>
    <cellStyle name="20% - Accent6" xfId="5" builtinId="50"/>
    <cellStyle name="40% - Accent1" xfId="1" builtinId="31"/>
    <cellStyle name="Normal" xfId="0" builtinId="0"/>
    <cellStyle name="Style 1" xfId="6" xr:uid="{00000000-0005-0000-0000-000006000000}"/>
  </cellStyles>
  <dxfs count="0"/>
  <tableStyles count="0" defaultTableStyle="TableStyleMedium2" defaultPivotStyle="PivotStyleLight16"/>
  <colors>
    <mruColors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zoomScale="85" zoomScaleNormal="85" workbookViewId="0">
      <selection activeCell="E18" sqref="E18"/>
    </sheetView>
  </sheetViews>
  <sheetFormatPr defaultRowHeight="15" x14ac:dyDescent="0.25"/>
  <cols>
    <col min="2" max="2" width="18.140625" customWidth="1" collapsed="1"/>
    <col min="3" max="3" width="23.140625" customWidth="1" collapsed="1"/>
    <col min="4" max="4" width="10.85546875" bestFit="1" customWidth="1" collapsed="1"/>
    <col min="5" max="5" width="13.28515625" customWidth="1" collapsed="1"/>
    <col min="6" max="6" width="9.85546875" customWidth="1" collapsed="1"/>
    <col min="7" max="8" width="10.28515625" bestFit="1" customWidth="1" collapsed="1"/>
    <col min="9" max="9" width="12.42578125" bestFit="1" customWidth="1" collapsed="1"/>
    <col min="10" max="10" width="5.42578125" customWidth="1" collapsed="1"/>
    <col min="11" max="11" width="19.28515625" customWidth="1" collapsed="1"/>
    <col min="12" max="12" width="61.85546875" customWidth="1" collapsed="1"/>
    <col min="13" max="13" width="63" customWidth="1" collapsed="1"/>
  </cols>
  <sheetData>
    <row r="1" spans="1:13" x14ac:dyDescent="0.25">
      <c r="K1" s="4"/>
      <c r="L1" s="4"/>
      <c r="M1" s="4"/>
    </row>
    <row r="2" spans="1:13" x14ac:dyDescent="0.25">
      <c r="B2" s="1" t="s">
        <v>5</v>
      </c>
      <c r="C2" s="1"/>
      <c r="D2" s="1"/>
      <c r="K2" s="5" t="s">
        <v>11</v>
      </c>
      <c r="L2" s="4"/>
      <c r="M2" s="4"/>
    </row>
    <row r="3" spans="1:13" x14ac:dyDescent="0.25">
      <c r="B3" s="2" t="str">
        <f>CONCATENATE("&lt;tr&gt;&lt;td width=125&gt;",K5,"&lt;/td&gt;&lt;td width=75 align=right&gt;",K3,"&lt;/td&gt;&lt;td width=75 align=right&gt;",K4,"&lt;/td&gt;&lt;td width=75 align=right&gt;",K6,"&lt;/td&gt;&lt;/tr&gt;&lt;tr&gt;&lt;/tr&gt;")</f>
        <v>&lt;tr&gt;&lt;td width=125&gt;Neighborhoods&lt;/td&gt;&lt;td width=75 align=right&gt;Current&lt;/td&gt;&lt;td width=75 align=right&gt;Target&lt;/td&gt;&lt;td width=75 align=right&gt;Todo&lt;/td&gt;&lt;/tr&gt;&lt;tr&gt;&lt;/tr&gt;</v>
      </c>
      <c r="C3" s="2"/>
      <c r="D3" s="2"/>
      <c r="E3" s="2"/>
      <c r="F3" s="2"/>
      <c r="G3" s="2"/>
      <c r="H3" s="2"/>
      <c r="I3" s="2"/>
      <c r="J3" s="2"/>
      <c r="K3" s="4" t="s">
        <v>6</v>
      </c>
      <c r="L3" s="4"/>
      <c r="M3" s="4"/>
    </row>
    <row r="4" spans="1:13" x14ac:dyDescent="0.25">
      <c r="K4" s="4" t="s">
        <v>1</v>
      </c>
      <c r="L4" s="4"/>
      <c r="M4" s="4"/>
    </row>
    <row r="5" spans="1:13" x14ac:dyDescent="0.25">
      <c r="B5" s="1" t="s">
        <v>8</v>
      </c>
      <c r="C5" s="1"/>
      <c r="D5" s="1"/>
      <c r="K5" s="4" t="s">
        <v>19</v>
      </c>
      <c r="L5" s="4"/>
      <c r="M5" s="4"/>
    </row>
    <row r="6" spans="1:13" x14ac:dyDescent="0.25">
      <c r="B6" s="3" t="str">
        <f>_xlfn.CONCAT("The target is set to ",F13,"%")</f>
        <v>The target is set to 100%</v>
      </c>
      <c r="K6" s="4" t="s">
        <v>4</v>
      </c>
      <c r="L6" s="4"/>
      <c r="M6" s="4"/>
    </row>
    <row r="7" spans="1:13" x14ac:dyDescent="0.25">
      <c r="K7" s="4" t="s">
        <v>25</v>
      </c>
      <c r="L7" s="4"/>
      <c r="M7" s="4"/>
    </row>
    <row r="9" spans="1:13" ht="15.75" thickBot="1" x14ac:dyDescent="0.3">
      <c r="A9" s="1" t="s">
        <v>10</v>
      </c>
      <c r="B9" s="1"/>
      <c r="C9" s="12" t="s">
        <v>14</v>
      </c>
      <c r="D9" s="8"/>
      <c r="E9" s="13" t="s">
        <v>3</v>
      </c>
      <c r="F9" s="13" t="s">
        <v>6</v>
      </c>
      <c r="G9" s="13" t="s">
        <v>1</v>
      </c>
      <c r="H9" s="13" t="s">
        <v>4</v>
      </c>
      <c r="I9" s="13" t="s">
        <v>0</v>
      </c>
      <c r="K9" s="6" t="s">
        <v>12</v>
      </c>
      <c r="L9" s="2"/>
      <c r="M9" s="2"/>
    </row>
    <row r="10" spans="1:13" ht="15.75" thickBot="1" x14ac:dyDescent="0.3">
      <c r="A10" s="17" t="str">
        <f>CONCATENATE("&lt;table&gt;",B3,L17,L10,"&lt;/table&gt;","&lt;p&gt;",$B6,"&lt;/p&gt;")</f>
        <v>&lt;table&gt;&lt;tr&gt;&lt;td width=125&gt;Neighborhoods&lt;/td&gt;&lt;td width=75 align=right&gt;Current&lt;/td&gt;&lt;td width=75 align=right&gt;Target&lt;/td&gt;&lt;td width=75 align=right&gt;Todo&lt;/td&gt;&lt;/tr&gt;&lt;tr&gt;&lt;/tr&gt;&lt;tr&gt;&lt;td style="color:#1D62C4;"&gt;Mercadal:&lt;/td&gt;&lt;td align=right&gt;166&lt;/td&gt;&lt;td align=right&gt; 176&lt;/td&gt;&lt;td align=right&gt;10&lt;/td&gt;&lt;/tr&gt;&lt;tr&gt;&lt;td style="color:#9C88D8;"&gt;Eixample Sud:&lt;/td&gt;&lt;td align=right&gt;129&lt;/td&gt;&lt;td align=right&gt; 1456&lt;/td&gt;&lt;td align=right&gt;1327&lt;/td&gt;&lt;/tr&gt;&lt;tr&gt;&lt;td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align=right&gt;220&lt;/td&gt;&lt;/tr&gt;&lt;/table&gt;&lt;hr&gt;&lt;table&gt;&lt;tr&gt;&lt;td width=125&gt;Total:&lt;/td&gt;&lt;td width=75 align=right&gt;1452&lt;/td&gt;&lt;td width=75 align=right&gt;6582&lt;/td&gt;&lt;td width=75 align=right&gt;5130&lt;/td&gt;&lt;/table&gt;&lt;p&gt;The target is set to 100%&lt;/p&gt;</v>
      </c>
      <c r="B10" t="s">
        <v>17</v>
      </c>
      <c r="C10" s="8"/>
      <c r="D10" s="8" t="s">
        <v>23</v>
      </c>
      <c r="E10" s="14">
        <f>SUM(C17:C83)</f>
        <v>5</v>
      </c>
      <c r="F10" s="14">
        <f>IF(E10&gt; 0,SUM(F17:F83),0)</f>
        <v>1452</v>
      </c>
      <c r="G10" s="14">
        <f>IF(E10&gt;0,SUM(G17:G83),0)</f>
        <v>6582</v>
      </c>
      <c r="H10" s="14">
        <f>IF(E10&gt;0,SUM(H17:H83),0)</f>
        <v>5130</v>
      </c>
      <c r="I10" s="15">
        <f>IF(E10 &gt;0,SUM(I17:I83)/E10,1)</f>
        <v>0.28388604789034588</v>
      </c>
      <c r="K10" s="2"/>
      <c r="L10" s="2" t="str">
        <f>CONCATENATE("&lt;/table&gt;&lt;hr&gt;&lt;table&gt;&lt;tr&gt;&lt;td width=125&gt;",K7,":&lt;/td&gt;&lt;td width=75 align=right&gt;",ROUND($F10,1),"&lt;/td&gt;&lt;td width=75 align=right&gt;",$G10,"&lt;/td&gt;&lt;td width=75 align=right&gt;",ROUND($H10,1),"&lt;/td&gt;")</f>
        <v>&lt;/table&gt;&lt;hr&gt;&lt;table&gt;&lt;tr&gt;&lt;td width=125&gt;Total:&lt;/td&gt;&lt;td width=75 align=right&gt;1452&lt;/td&gt;&lt;td width=75 align=right&gt;6582&lt;/td&gt;&lt;td width=75 align=right&gt;5130&lt;/td&gt;</v>
      </c>
      <c r="M10" s="2"/>
    </row>
    <row r="11" spans="1:13" ht="15.75" thickBot="1" x14ac:dyDescent="0.3">
      <c r="C11" s="8"/>
      <c r="D11" s="12" t="s">
        <v>0</v>
      </c>
      <c r="E11" s="8"/>
      <c r="F11" s="8"/>
      <c r="G11" s="8"/>
      <c r="H11" s="8"/>
      <c r="I11" s="16">
        <f>ROUND(MIN(I10,1),2)</f>
        <v>0.28000000000000003</v>
      </c>
      <c r="K11" s="2"/>
      <c r="L11" s="2"/>
      <c r="M11" s="2"/>
    </row>
    <row r="12" spans="1:13" ht="15.75" thickBot="1" x14ac:dyDescent="0.3"/>
    <row r="13" spans="1:13" ht="15.75" thickBot="1" x14ac:dyDescent="0.3">
      <c r="D13" s="10" t="s">
        <v>15</v>
      </c>
      <c r="E13" s="9" t="s">
        <v>16</v>
      </c>
      <c r="F13" s="11">
        <v>100</v>
      </c>
      <c r="G13" s="20"/>
    </row>
    <row r="14" spans="1:13" x14ac:dyDescent="0.25">
      <c r="E14" s="1"/>
    </row>
    <row r="15" spans="1:13" x14ac:dyDescent="0.25">
      <c r="B15" s="7"/>
      <c r="C15" s="7"/>
      <c r="D15" s="7"/>
      <c r="E15" s="7"/>
      <c r="F15" s="7"/>
      <c r="G15" s="7"/>
      <c r="H15" s="7"/>
      <c r="I15" s="7"/>
      <c r="K15" s="6" t="s">
        <v>13</v>
      </c>
      <c r="L15" s="2"/>
      <c r="M15" s="2"/>
    </row>
    <row r="16" spans="1:13" s="1" customFormat="1" x14ac:dyDescent="0.25">
      <c r="B16" s="18" t="s">
        <v>9</v>
      </c>
      <c r="C16" s="18" t="s">
        <v>3</v>
      </c>
      <c r="D16" s="18" t="s">
        <v>36</v>
      </c>
      <c r="E16" s="18" t="s">
        <v>24</v>
      </c>
      <c r="F16" s="18" t="s">
        <v>6</v>
      </c>
      <c r="G16" s="18" t="s">
        <v>1</v>
      </c>
      <c r="H16" s="18" t="s">
        <v>4</v>
      </c>
      <c r="I16" s="18" t="s">
        <v>0</v>
      </c>
      <c r="K16" s="6" t="s">
        <v>18</v>
      </c>
      <c r="L16" s="6" t="s">
        <v>7</v>
      </c>
      <c r="M16" s="6" t="s">
        <v>2</v>
      </c>
    </row>
    <row r="17" spans="2:13" x14ac:dyDescent="0.25">
      <c r="B17" s="19" t="s">
        <v>32</v>
      </c>
      <c r="C17" s="22">
        <v>1</v>
      </c>
      <c r="D17" s="22">
        <v>165.59298987965676</v>
      </c>
      <c r="E17" s="22">
        <v>176.15484061558817</v>
      </c>
      <c r="F17" s="22">
        <f>IF(C17&gt;0,ROUND(D17,0),0)</f>
        <v>166</v>
      </c>
      <c r="G17" s="22">
        <f>ROUND(E17*($F$13/100),0)</f>
        <v>176</v>
      </c>
      <c r="H17" s="22">
        <f>IF(C17&gt;0,MAX(G17-F17,0),0)</f>
        <v>10</v>
      </c>
      <c r="I17" s="22">
        <f>IF(E17&gt;0,MIN(F17/G17,1),0)</f>
        <v>0.94318181818181823</v>
      </c>
      <c r="K17" s="2" t="s">
        <v>33</v>
      </c>
      <c r="L17" s="2" t="str">
        <f>CONCATENATE(IF($C17&gt;0,$M17,""),L18)</f>
        <v>&lt;tr&gt;&lt;td style="color:#1D62C4;"&gt;Mercadal:&lt;/td&gt;&lt;td align=right&gt;166&lt;/td&gt;&lt;td align=right&gt; 176&lt;/td&gt;&lt;td align=right&gt;10&lt;/td&gt;&lt;/tr&gt;&lt;tr&gt;&lt;td style="color:#9C88D8;"&gt;Eixample Sud:&lt;/td&gt;&lt;td align=right&gt;129&lt;/td&gt;&lt;td align=right&gt; 1456&lt;/td&gt;&lt;td align=right&gt;1327&lt;/td&gt;&lt;/tr&gt;&lt;tr&gt;&lt;td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17" s="2" t="str">
        <f>CONCATENATE("&lt;tr&gt;&lt;td style=""color:",K17,";""&gt;",$B17,":&lt;/td&gt;&lt;td align=right&gt;",ROUND(F17,0),"&lt;/td&gt;&lt;td align=right&gt; ",ROUND(G17,0),"&lt;/td&gt;&lt;td align=right&gt;",ROUND(H17,0),"&lt;/td&gt;&lt;/tr&gt;")</f>
        <v>&lt;tr&gt;&lt;td style="color:#1D62C4;"&gt;Mercadal:&lt;/td&gt;&lt;td align=right&gt;166&lt;/td&gt;&lt;td align=right&gt; 176&lt;/td&gt;&lt;td align=right&gt;10&lt;/td&gt;&lt;/tr&gt;</v>
      </c>
    </row>
    <row r="18" spans="2:13" x14ac:dyDescent="0.25">
      <c r="B18" s="19" t="s">
        <v>31</v>
      </c>
      <c r="C18" s="22">
        <v>1</v>
      </c>
      <c r="D18" s="22">
        <v>128.92238634539214</v>
      </c>
      <c r="E18" s="22">
        <v>1456.4263426807843</v>
      </c>
      <c r="F18" s="22">
        <f t="shared" ref="F18:F81" si="0">IF(C18&gt;0,ROUND(D18,0),0)</f>
        <v>129</v>
      </c>
      <c r="G18" s="22">
        <f t="shared" ref="G18:G81" si="1">ROUND(E18*($F$13/100),0)</f>
        <v>1456</v>
      </c>
      <c r="H18" s="22">
        <f t="shared" ref="H18:H81" si="2">IF(C18&gt;0,MAX(G18-F18,0),0)</f>
        <v>1327</v>
      </c>
      <c r="I18" s="22">
        <f t="shared" ref="I18:I81" si="3">IF(E18&gt;0,MIN(F18/G18,1),0)</f>
        <v>8.8598901098901103E-2</v>
      </c>
      <c r="K18" s="2" t="s">
        <v>27</v>
      </c>
      <c r="L18" s="2" t="str">
        <f t="shared" ref="L18:L81" si="4">CONCATENATE(IF($C18&gt;0,$M18,""),L19)</f>
        <v>&lt;tr&gt;&lt;td style="color:#9C88D8;"&gt;Eixample Sud:&lt;/td&gt;&lt;td align=right&gt;129&lt;/td&gt;&lt;td align=right&gt; 1456&lt;/td&gt;&lt;td align=right&gt;1327&lt;/td&gt;&lt;/tr&gt;&lt;tr&gt;&lt;td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18" s="2" t="str">
        <f t="shared" ref="M18:M81" si="5">CONCATENATE("&lt;tr&gt;&lt;td style=""color:",K18,";""&gt;",$B18,":&lt;/td&gt;&lt;td align=right&gt;",ROUND(F18,0),"&lt;/td&gt;&lt;td align=right&gt; ",ROUND(G18,0),"&lt;/td&gt;&lt;td align=right&gt;",ROUND(H18,0),"&lt;/td&gt;&lt;/tr&gt;")</f>
        <v>&lt;tr&gt;&lt;td style="color:#9C88D8;"&gt;Eixample Sud:&lt;/td&gt;&lt;td align=right&gt;129&lt;/td&gt;&lt;td align=right&gt; 1456&lt;/td&gt;&lt;td align=right&gt;1327&lt;/td&gt;&lt;/tr&gt;</v>
      </c>
    </row>
    <row r="19" spans="2:13" x14ac:dyDescent="0.25">
      <c r="B19" s="19" t="s">
        <v>22</v>
      </c>
      <c r="C19" s="22">
        <v>0</v>
      </c>
      <c r="D19" s="22">
        <v>0</v>
      </c>
      <c r="E19" s="22">
        <v>0</v>
      </c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K19" s="2" t="s">
        <v>28</v>
      </c>
      <c r="L19" s="2" t="str">
        <f t="shared" si="4"/>
        <v>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19" s="2" t="str">
        <f t="shared" si="5"/>
        <v>&lt;tr&gt;&lt;td style="color:#62F69B;"&gt;Barri Vell:&lt;/td&gt;&lt;td align=right&gt;0&lt;/td&gt;&lt;td align=right&gt; 0&lt;/td&gt;&lt;td align=right&gt;0&lt;/td&gt;&lt;/tr&gt;</v>
      </c>
    </row>
    <row r="20" spans="2:13" x14ac:dyDescent="0.25">
      <c r="B20" s="7" t="s">
        <v>21</v>
      </c>
      <c r="C20" s="22">
        <v>1</v>
      </c>
      <c r="D20" s="22">
        <v>1072.2133476785784</v>
      </c>
      <c r="E20" s="22">
        <v>4032.4420912314695</v>
      </c>
      <c r="F20" s="22">
        <f t="shared" si="0"/>
        <v>1072</v>
      </c>
      <c r="G20" s="22">
        <f t="shared" si="1"/>
        <v>4032</v>
      </c>
      <c r="H20" s="22">
        <f t="shared" si="2"/>
        <v>2960</v>
      </c>
      <c r="I20" s="22">
        <f t="shared" si="3"/>
        <v>0.26587301587301587</v>
      </c>
      <c r="K20" s="2" t="s">
        <v>29</v>
      </c>
      <c r="L20" s="2" t="str">
        <f t="shared" si="4"/>
        <v>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20" s="2" t="str">
        <f t="shared" si="5"/>
        <v>&lt;tr&gt;&lt;td style="color:#32502D;"&gt;Eixample Nord:&lt;/td&gt;&lt;td align=right&gt;1072&lt;/td&gt;&lt;td align=right&gt; 4032&lt;/td&gt;&lt;td align=right&gt;2960&lt;/td&gt;&lt;/tr&gt;</v>
      </c>
    </row>
    <row r="21" spans="2:13" x14ac:dyDescent="0.25">
      <c r="B21" s="7" t="s">
        <v>20</v>
      </c>
      <c r="C21" s="22">
        <v>1</v>
      </c>
      <c r="D21" s="22">
        <v>84.947558216862674</v>
      </c>
      <c r="E21" s="22">
        <v>697.78085603529394</v>
      </c>
      <c r="F21" s="22">
        <f t="shared" si="0"/>
        <v>85</v>
      </c>
      <c r="G21" s="22">
        <f t="shared" si="1"/>
        <v>698</v>
      </c>
      <c r="H21" s="22">
        <f t="shared" si="2"/>
        <v>613</v>
      </c>
      <c r="I21" s="22">
        <f t="shared" si="3"/>
        <v>0.12177650429799428</v>
      </c>
      <c r="K21" s="2" t="s">
        <v>30</v>
      </c>
      <c r="L21" s="2" t="str">
        <f t="shared" si="4"/>
        <v>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21" s="2" t="str">
        <f t="shared" si="5"/>
        <v>&lt;tr&gt;&lt;td style="color:#F32D74;"&gt;Carme:&lt;/td&gt;&lt;td align=right&gt;85&lt;/td&gt;&lt;td align=right&gt; 698&lt;/td&gt;&lt;td align=right&gt;613&lt;/td&gt;&lt;/tr&gt;</v>
      </c>
    </row>
    <row r="22" spans="2:13" x14ac:dyDescent="0.25">
      <c r="B22" s="7" t="s">
        <v>35</v>
      </c>
      <c r="C22" s="22">
        <v>1</v>
      </c>
      <c r="D22" s="22">
        <v>0.21587909499999999</v>
      </c>
      <c r="E22" s="22">
        <v>220.14936607450977</v>
      </c>
      <c r="F22" s="22">
        <f t="shared" si="0"/>
        <v>0</v>
      </c>
      <c r="G22" s="22">
        <f t="shared" si="1"/>
        <v>220</v>
      </c>
      <c r="H22" s="22">
        <f t="shared" si="2"/>
        <v>220</v>
      </c>
      <c r="I22" s="22">
        <f t="shared" si="3"/>
        <v>0</v>
      </c>
      <c r="K22" s="2" t="s">
        <v>34</v>
      </c>
      <c r="L22" s="2" t="str">
        <f t="shared" si="4"/>
        <v>&lt;tr&gt;&lt;td style="color:#FB2350;"&gt;Montilivi:&lt;/td&gt;&lt;td align=right&gt;0&lt;/td&gt;&lt;td align=right&gt; 220&lt;/td&gt;&lt;td align=right&gt;220&lt;/td&gt;&lt;/tr&gt;</v>
      </c>
      <c r="M22" s="2" t="str">
        <f t="shared" si="5"/>
        <v>&lt;tr&gt;&lt;td style="color:#FB2350;"&gt;Montilivi:&lt;/td&gt;&lt;td align=right&gt;0&lt;/td&gt;&lt;td align=right&gt; 220&lt;/td&gt;&lt;td align=right&gt;220&lt;/td&gt;&lt;/tr&gt;</v>
      </c>
    </row>
    <row r="23" spans="2:13" x14ac:dyDescent="0.25">
      <c r="B23" s="7"/>
      <c r="C23" s="22">
        <v>0</v>
      </c>
      <c r="D23" s="22">
        <v>0</v>
      </c>
      <c r="E23" s="22">
        <v>0</v>
      </c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K23" s="2"/>
      <c r="L23" s="2" t="str">
        <f t="shared" si="4"/>
        <v/>
      </c>
      <c r="M23" s="2" t="str">
        <f t="shared" si="5"/>
        <v>&lt;tr&gt;&lt;td style="color:;"&gt;:&lt;/td&gt;&lt;td align=right&gt;0&lt;/td&gt;&lt;td align=right&gt; 0&lt;/td&gt;&lt;td align=right&gt;0&lt;/td&gt;&lt;/tr&gt;</v>
      </c>
    </row>
    <row r="24" spans="2:13" x14ac:dyDescent="0.25">
      <c r="B24" s="7"/>
      <c r="C24" s="22">
        <v>0</v>
      </c>
      <c r="D24" s="22">
        <v>0</v>
      </c>
      <c r="E24" s="22">
        <v>0</v>
      </c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K24" s="2"/>
      <c r="L24" s="2" t="str">
        <f t="shared" si="4"/>
        <v/>
      </c>
      <c r="M24" s="2" t="str">
        <f t="shared" si="5"/>
        <v>&lt;tr&gt;&lt;td style="color:;"&gt;:&lt;/td&gt;&lt;td align=right&gt;0&lt;/td&gt;&lt;td align=right&gt; 0&lt;/td&gt;&lt;td align=right&gt;0&lt;/td&gt;&lt;/tr&gt;</v>
      </c>
    </row>
    <row r="25" spans="2:13" x14ac:dyDescent="0.25">
      <c r="B25" s="7"/>
      <c r="C25" s="22">
        <v>0</v>
      </c>
      <c r="D25" s="22">
        <v>0</v>
      </c>
      <c r="E25" s="22">
        <v>0</v>
      </c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K25" s="2"/>
      <c r="L25" s="2" t="str">
        <f t="shared" si="4"/>
        <v/>
      </c>
      <c r="M25" s="2" t="str">
        <f t="shared" si="5"/>
        <v>&lt;tr&gt;&lt;td style="color:;"&gt;:&lt;/td&gt;&lt;td align=right&gt;0&lt;/td&gt;&lt;td align=right&gt; 0&lt;/td&gt;&lt;td align=right&gt;0&lt;/td&gt;&lt;/tr&gt;</v>
      </c>
    </row>
    <row r="26" spans="2:13" x14ac:dyDescent="0.25">
      <c r="B26" s="7"/>
      <c r="C26" s="22">
        <v>0</v>
      </c>
      <c r="D26" s="22">
        <v>0</v>
      </c>
      <c r="E26" s="22">
        <v>0</v>
      </c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K26" s="2"/>
      <c r="L26" s="2" t="str">
        <f t="shared" si="4"/>
        <v/>
      </c>
      <c r="M26" s="2" t="str">
        <f t="shared" si="5"/>
        <v>&lt;tr&gt;&lt;td style="color:;"&gt;:&lt;/td&gt;&lt;td align=right&gt;0&lt;/td&gt;&lt;td align=right&gt; 0&lt;/td&gt;&lt;td align=right&gt;0&lt;/td&gt;&lt;/tr&gt;</v>
      </c>
    </row>
    <row r="27" spans="2:13" x14ac:dyDescent="0.25">
      <c r="B27" s="7"/>
      <c r="C27" s="22">
        <v>0</v>
      </c>
      <c r="D27" s="22">
        <v>0</v>
      </c>
      <c r="E27" s="22">
        <v>0</v>
      </c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K27" s="2"/>
      <c r="L27" s="2" t="str">
        <f t="shared" si="4"/>
        <v/>
      </c>
      <c r="M27" s="2" t="str">
        <f t="shared" si="5"/>
        <v>&lt;tr&gt;&lt;td style="color:;"&gt;:&lt;/td&gt;&lt;td align=right&gt;0&lt;/td&gt;&lt;td align=right&gt; 0&lt;/td&gt;&lt;td align=right&gt;0&lt;/td&gt;&lt;/tr&gt;</v>
      </c>
    </row>
    <row r="28" spans="2:13" x14ac:dyDescent="0.25">
      <c r="B28" s="7"/>
      <c r="C28" s="22">
        <v>0</v>
      </c>
      <c r="D28" s="22">
        <v>0</v>
      </c>
      <c r="E28" s="22">
        <v>0</v>
      </c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K28" s="2"/>
      <c r="L28" s="2" t="str">
        <f t="shared" si="4"/>
        <v/>
      </c>
      <c r="M28" s="2" t="str">
        <f t="shared" si="5"/>
        <v>&lt;tr&gt;&lt;td style="color:;"&gt;:&lt;/td&gt;&lt;td align=right&gt;0&lt;/td&gt;&lt;td align=right&gt; 0&lt;/td&gt;&lt;td align=right&gt;0&lt;/td&gt;&lt;/tr&gt;</v>
      </c>
    </row>
    <row r="29" spans="2:13" x14ac:dyDescent="0.25">
      <c r="B29" s="7"/>
      <c r="C29" s="22">
        <v>0</v>
      </c>
      <c r="D29" s="22">
        <v>0</v>
      </c>
      <c r="E29" s="22">
        <v>0</v>
      </c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K29" s="2"/>
      <c r="L29" s="2" t="str">
        <f t="shared" si="4"/>
        <v/>
      </c>
      <c r="M29" s="2" t="str">
        <f t="shared" si="5"/>
        <v>&lt;tr&gt;&lt;td style="color:;"&gt;:&lt;/td&gt;&lt;td align=right&gt;0&lt;/td&gt;&lt;td align=right&gt; 0&lt;/td&gt;&lt;td align=right&gt;0&lt;/td&gt;&lt;/tr&gt;</v>
      </c>
    </row>
    <row r="30" spans="2:13" x14ac:dyDescent="0.25">
      <c r="B30" s="7"/>
      <c r="C30" s="22">
        <v>0</v>
      </c>
      <c r="D30" s="22">
        <v>0</v>
      </c>
      <c r="E30" s="22">
        <v>0</v>
      </c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K30" s="2"/>
      <c r="L30" s="2" t="str">
        <f t="shared" si="4"/>
        <v/>
      </c>
      <c r="M30" s="2" t="str">
        <f t="shared" si="5"/>
        <v>&lt;tr&gt;&lt;td style="color:;"&gt;:&lt;/td&gt;&lt;td align=right&gt;0&lt;/td&gt;&lt;td align=right&gt; 0&lt;/td&gt;&lt;td align=right&gt;0&lt;/td&gt;&lt;/tr&gt;</v>
      </c>
    </row>
    <row r="31" spans="2:13" x14ac:dyDescent="0.25">
      <c r="B31" s="7"/>
      <c r="C31" s="22"/>
      <c r="D31" s="22">
        <v>0</v>
      </c>
      <c r="E31" s="22">
        <v>0</v>
      </c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K31" s="2"/>
      <c r="L31" s="2" t="str">
        <f t="shared" si="4"/>
        <v/>
      </c>
      <c r="M31" s="2" t="str">
        <f t="shared" si="5"/>
        <v>&lt;tr&gt;&lt;td style="color:;"&gt;:&lt;/td&gt;&lt;td align=right&gt;0&lt;/td&gt;&lt;td align=right&gt; 0&lt;/td&gt;&lt;td align=right&gt;0&lt;/td&gt;&lt;/tr&gt;</v>
      </c>
    </row>
    <row r="32" spans="2:13" x14ac:dyDescent="0.25">
      <c r="B32" s="7"/>
      <c r="C32" s="22"/>
      <c r="D32" s="22">
        <v>0</v>
      </c>
      <c r="E32" s="22">
        <v>0</v>
      </c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K32" s="2"/>
      <c r="L32" s="2" t="str">
        <f t="shared" si="4"/>
        <v/>
      </c>
      <c r="M32" s="2" t="str">
        <f t="shared" si="5"/>
        <v>&lt;tr&gt;&lt;td style="color:;"&gt;:&lt;/td&gt;&lt;td align=right&gt;0&lt;/td&gt;&lt;td align=right&gt; 0&lt;/td&gt;&lt;td align=right&gt;0&lt;/td&gt;&lt;/tr&gt;</v>
      </c>
    </row>
    <row r="33" spans="2:13" x14ac:dyDescent="0.25">
      <c r="B33" s="7"/>
      <c r="C33" s="22"/>
      <c r="D33" s="22">
        <v>0</v>
      </c>
      <c r="E33" s="22">
        <v>0</v>
      </c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K33" s="2"/>
      <c r="L33" s="2" t="str">
        <f t="shared" si="4"/>
        <v/>
      </c>
      <c r="M33" s="2" t="str">
        <f t="shared" si="5"/>
        <v>&lt;tr&gt;&lt;td style="color:;"&gt;:&lt;/td&gt;&lt;td align=right&gt;0&lt;/td&gt;&lt;td align=right&gt; 0&lt;/td&gt;&lt;td align=right&gt;0&lt;/td&gt;&lt;/tr&gt;</v>
      </c>
    </row>
    <row r="34" spans="2:13" x14ac:dyDescent="0.25">
      <c r="B34" s="7"/>
      <c r="C34" s="22"/>
      <c r="D34" s="22">
        <v>0</v>
      </c>
      <c r="E34" s="22">
        <v>0</v>
      </c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K34" s="2"/>
      <c r="L34" s="2" t="str">
        <f t="shared" si="4"/>
        <v/>
      </c>
      <c r="M34" s="2" t="str">
        <f t="shared" si="5"/>
        <v>&lt;tr&gt;&lt;td style="color:;"&gt;:&lt;/td&gt;&lt;td align=right&gt;0&lt;/td&gt;&lt;td align=right&gt; 0&lt;/td&gt;&lt;td align=right&gt;0&lt;/td&gt;&lt;/tr&gt;</v>
      </c>
    </row>
    <row r="35" spans="2:13" x14ac:dyDescent="0.25">
      <c r="B35" s="7"/>
      <c r="C35" s="22"/>
      <c r="D35" s="22">
        <v>0</v>
      </c>
      <c r="E35" s="22">
        <v>0</v>
      </c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K35" s="2"/>
      <c r="L35" s="2" t="str">
        <f t="shared" si="4"/>
        <v/>
      </c>
      <c r="M35" s="2" t="str">
        <f t="shared" si="5"/>
        <v>&lt;tr&gt;&lt;td style="color:;"&gt;:&lt;/td&gt;&lt;td align=right&gt;0&lt;/td&gt;&lt;td align=right&gt; 0&lt;/td&gt;&lt;td align=right&gt;0&lt;/td&gt;&lt;/tr&gt;</v>
      </c>
    </row>
    <row r="36" spans="2:13" x14ac:dyDescent="0.25">
      <c r="B36" s="7"/>
      <c r="C36" s="22"/>
      <c r="D36" s="22">
        <v>0</v>
      </c>
      <c r="E36" s="22">
        <v>0</v>
      </c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K36" s="2"/>
      <c r="L36" s="2" t="str">
        <f t="shared" si="4"/>
        <v/>
      </c>
      <c r="M36" s="2" t="str">
        <f t="shared" si="5"/>
        <v>&lt;tr&gt;&lt;td style="color:;"&gt;:&lt;/td&gt;&lt;td align=right&gt;0&lt;/td&gt;&lt;td align=right&gt; 0&lt;/td&gt;&lt;td align=right&gt;0&lt;/td&gt;&lt;/tr&gt;</v>
      </c>
    </row>
    <row r="37" spans="2:13" x14ac:dyDescent="0.25">
      <c r="B37" s="7"/>
      <c r="C37" s="22"/>
      <c r="D37" s="22">
        <v>0</v>
      </c>
      <c r="E37" s="22">
        <v>0</v>
      </c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K37" s="2"/>
      <c r="L37" s="2" t="str">
        <f t="shared" si="4"/>
        <v/>
      </c>
      <c r="M37" s="2" t="str">
        <f t="shared" si="5"/>
        <v>&lt;tr&gt;&lt;td style="color:;"&gt;:&lt;/td&gt;&lt;td align=right&gt;0&lt;/td&gt;&lt;td align=right&gt; 0&lt;/td&gt;&lt;td align=right&gt;0&lt;/td&gt;&lt;/tr&gt;</v>
      </c>
    </row>
    <row r="38" spans="2:13" x14ac:dyDescent="0.25">
      <c r="B38" s="7"/>
      <c r="C38" s="22"/>
      <c r="D38" s="22">
        <v>0</v>
      </c>
      <c r="E38" s="22">
        <v>0</v>
      </c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K38" s="2"/>
      <c r="L38" s="2" t="str">
        <f t="shared" si="4"/>
        <v/>
      </c>
      <c r="M38" s="2" t="str">
        <f t="shared" si="5"/>
        <v>&lt;tr&gt;&lt;td style="color:;"&gt;:&lt;/td&gt;&lt;td align=right&gt;0&lt;/td&gt;&lt;td align=right&gt; 0&lt;/td&gt;&lt;td align=right&gt;0&lt;/td&gt;&lt;/tr&gt;</v>
      </c>
    </row>
    <row r="39" spans="2:13" x14ac:dyDescent="0.25">
      <c r="B39" s="7"/>
      <c r="C39" s="22"/>
      <c r="D39" s="22">
        <v>0</v>
      </c>
      <c r="E39" s="22">
        <v>0</v>
      </c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K39" s="2"/>
      <c r="L39" s="2" t="str">
        <f t="shared" si="4"/>
        <v/>
      </c>
      <c r="M39" s="2" t="str">
        <f t="shared" si="5"/>
        <v>&lt;tr&gt;&lt;td style="color:;"&gt;:&lt;/td&gt;&lt;td align=right&gt;0&lt;/td&gt;&lt;td align=right&gt; 0&lt;/td&gt;&lt;td align=right&gt;0&lt;/td&gt;&lt;/tr&gt;</v>
      </c>
    </row>
    <row r="40" spans="2:13" x14ac:dyDescent="0.25">
      <c r="B40" s="7"/>
      <c r="C40" s="22"/>
      <c r="D40" s="22">
        <v>0</v>
      </c>
      <c r="E40" s="22">
        <v>0</v>
      </c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K40" s="2"/>
      <c r="L40" s="2" t="str">
        <f t="shared" si="4"/>
        <v/>
      </c>
      <c r="M40" s="2" t="str">
        <f t="shared" si="5"/>
        <v>&lt;tr&gt;&lt;td style="color:;"&gt;:&lt;/td&gt;&lt;td align=right&gt;0&lt;/td&gt;&lt;td align=right&gt; 0&lt;/td&gt;&lt;td align=right&gt;0&lt;/td&gt;&lt;/tr&gt;</v>
      </c>
    </row>
    <row r="41" spans="2:13" x14ac:dyDescent="0.25">
      <c r="B41" s="7"/>
      <c r="C41" s="22"/>
      <c r="D41" s="22">
        <v>0</v>
      </c>
      <c r="E41" s="22">
        <v>0</v>
      </c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K41" s="2"/>
      <c r="L41" s="2" t="str">
        <f t="shared" si="4"/>
        <v/>
      </c>
      <c r="M41" s="2" t="str">
        <f t="shared" si="5"/>
        <v>&lt;tr&gt;&lt;td style="color:;"&gt;:&lt;/td&gt;&lt;td align=right&gt;0&lt;/td&gt;&lt;td align=right&gt; 0&lt;/td&gt;&lt;td align=right&gt;0&lt;/td&gt;&lt;/tr&gt;</v>
      </c>
    </row>
    <row r="42" spans="2:13" x14ac:dyDescent="0.25">
      <c r="B42" s="7"/>
      <c r="C42" s="22"/>
      <c r="D42" s="22">
        <v>0</v>
      </c>
      <c r="E42" s="22">
        <v>0</v>
      </c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K42" s="2"/>
      <c r="L42" s="2" t="str">
        <f t="shared" si="4"/>
        <v/>
      </c>
      <c r="M42" s="2" t="str">
        <f t="shared" si="5"/>
        <v>&lt;tr&gt;&lt;td style="color:;"&gt;:&lt;/td&gt;&lt;td align=right&gt;0&lt;/td&gt;&lt;td align=right&gt; 0&lt;/td&gt;&lt;td align=right&gt;0&lt;/td&gt;&lt;/tr&gt;</v>
      </c>
    </row>
    <row r="43" spans="2:13" x14ac:dyDescent="0.25">
      <c r="B43" s="7"/>
      <c r="C43" s="22"/>
      <c r="D43" s="22">
        <v>0</v>
      </c>
      <c r="E43" s="22">
        <v>0</v>
      </c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K43" s="2"/>
      <c r="L43" s="2" t="str">
        <f t="shared" si="4"/>
        <v/>
      </c>
      <c r="M43" s="2" t="str">
        <f t="shared" si="5"/>
        <v>&lt;tr&gt;&lt;td style="color:;"&gt;:&lt;/td&gt;&lt;td align=right&gt;0&lt;/td&gt;&lt;td align=right&gt; 0&lt;/td&gt;&lt;td align=right&gt;0&lt;/td&gt;&lt;/tr&gt;</v>
      </c>
    </row>
    <row r="44" spans="2:13" x14ac:dyDescent="0.25">
      <c r="B44" s="7"/>
      <c r="C44" s="22"/>
      <c r="D44" s="22">
        <v>0</v>
      </c>
      <c r="E44" s="22">
        <v>0</v>
      </c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K44" s="2"/>
      <c r="L44" s="2" t="str">
        <f t="shared" si="4"/>
        <v/>
      </c>
      <c r="M44" s="2" t="str">
        <f t="shared" si="5"/>
        <v>&lt;tr&gt;&lt;td style="color:;"&gt;:&lt;/td&gt;&lt;td align=right&gt;0&lt;/td&gt;&lt;td align=right&gt; 0&lt;/td&gt;&lt;td align=right&gt;0&lt;/td&gt;&lt;/tr&gt;</v>
      </c>
    </row>
    <row r="45" spans="2:13" x14ac:dyDescent="0.25">
      <c r="B45" s="7"/>
      <c r="C45" s="22"/>
      <c r="D45" s="22">
        <v>0</v>
      </c>
      <c r="E45" s="22">
        <v>0</v>
      </c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K45" s="2"/>
      <c r="L45" s="2" t="str">
        <f t="shared" si="4"/>
        <v/>
      </c>
      <c r="M45" s="2" t="str">
        <f t="shared" si="5"/>
        <v>&lt;tr&gt;&lt;td style="color:;"&gt;:&lt;/td&gt;&lt;td align=right&gt;0&lt;/td&gt;&lt;td align=right&gt; 0&lt;/td&gt;&lt;td align=right&gt;0&lt;/td&gt;&lt;/tr&gt;</v>
      </c>
    </row>
    <row r="46" spans="2:13" x14ac:dyDescent="0.25">
      <c r="B46" s="7"/>
      <c r="C46" s="22"/>
      <c r="D46" s="22">
        <v>0</v>
      </c>
      <c r="E46" s="22">
        <v>0</v>
      </c>
      <c r="F46" s="22">
        <f t="shared" si="0"/>
        <v>0</v>
      </c>
      <c r="G46" s="22">
        <f t="shared" si="1"/>
        <v>0</v>
      </c>
      <c r="H46" s="22">
        <f t="shared" si="2"/>
        <v>0</v>
      </c>
      <c r="I46" s="22">
        <f t="shared" si="3"/>
        <v>0</v>
      </c>
      <c r="K46" s="2"/>
      <c r="L46" s="2" t="str">
        <f t="shared" si="4"/>
        <v/>
      </c>
      <c r="M46" s="2" t="str">
        <f t="shared" si="5"/>
        <v>&lt;tr&gt;&lt;td style="color:;"&gt;:&lt;/td&gt;&lt;td align=right&gt;0&lt;/td&gt;&lt;td align=right&gt; 0&lt;/td&gt;&lt;td align=right&gt;0&lt;/td&gt;&lt;/tr&gt;</v>
      </c>
    </row>
    <row r="47" spans="2:13" x14ac:dyDescent="0.25">
      <c r="B47" s="7"/>
      <c r="C47" s="22"/>
      <c r="D47" s="22">
        <v>0</v>
      </c>
      <c r="E47" s="22">
        <v>0</v>
      </c>
      <c r="F47" s="22">
        <f t="shared" si="0"/>
        <v>0</v>
      </c>
      <c r="G47" s="22">
        <f t="shared" si="1"/>
        <v>0</v>
      </c>
      <c r="H47" s="22">
        <f t="shared" si="2"/>
        <v>0</v>
      </c>
      <c r="I47" s="22">
        <f t="shared" si="3"/>
        <v>0</v>
      </c>
      <c r="K47" s="2"/>
      <c r="L47" s="2" t="str">
        <f t="shared" si="4"/>
        <v/>
      </c>
      <c r="M47" s="2" t="str">
        <f t="shared" si="5"/>
        <v>&lt;tr&gt;&lt;td style="color:;"&gt;:&lt;/td&gt;&lt;td align=right&gt;0&lt;/td&gt;&lt;td align=right&gt; 0&lt;/td&gt;&lt;td align=right&gt;0&lt;/td&gt;&lt;/tr&gt;</v>
      </c>
    </row>
    <row r="48" spans="2:13" x14ac:dyDescent="0.25">
      <c r="B48" s="7"/>
      <c r="C48" s="22"/>
      <c r="D48" s="22">
        <v>0</v>
      </c>
      <c r="E48" s="22">
        <v>0</v>
      </c>
      <c r="F48" s="22">
        <f t="shared" si="0"/>
        <v>0</v>
      </c>
      <c r="G48" s="22">
        <f t="shared" si="1"/>
        <v>0</v>
      </c>
      <c r="H48" s="22">
        <f t="shared" si="2"/>
        <v>0</v>
      </c>
      <c r="I48" s="22">
        <f t="shared" si="3"/>
        <v>0</v>
      </c>
      <c r="K48" s="2"/>
      <c r="L48" s="2" t="str">
        <f t="shared" si="4"/>
        <v/>
      </c>
      <c r="M48" s="2" t="str">
        <f t="shared" si="5"/>
        <v>&lt;tr&gt;&lt;td style="color:;"&gt;:&lt;/td&gt;&lt;td align=right&gt;0&lt;/td&gt;&lt;td align=right&gt; 0&lt;/td&gt;&lt;td align=right&gt;0&lt;/td&gt;&lt;/tr&gt;</v>
      </c>
    </row>
    <row r="49" spans="2:13" x14ac:dyDescent="0.25">
      <c r="B49" s="7"/>
      <c r="C49" s="22"/>
      <c r="D49" s="22">
        <v>0</v>
      </c>
      <c r="E49" s="22">
        <v>0</v>
      </c>
      <c r="F49" s="22">
        <f t="shared" si="0"/>
        <v>0</v>
      </c>
      <c r="G49" s="22">
        <f t="shared" si="1"/>
        <v>0</v>
      </c>
      <c r="H49" s="22">
        <f t="shared" si="2"/>
        <v>0</v>
      </c>
      <c r="I49" s="22">
        <f t="shared" si="3"/>
        <v>0</v>
      </c>
      <c r="K49" s="2"/>
      <c r="L49" s="2" t="str">
        <f t="shared" si="4"/>
        <v/>
      </c>
      <c r="M49" s="2" t="str">
        <f t="shared" si="5"/>
        <v>&lt;tr&gt;&lt;td style="color:;"&gt;:&lt;/td&gt;&lt;td align=right&gt;0&lt;/td&gt;&lt;td align=right&gt; 0&lt;/td&gt;&lt;td align=right&gt;0&lt;/td&gt;&lt;/tr&gt;</v>
      </c>
    </row>
    <row r="50" spans="2:13" x14ac:dyDescent="0.25">
      <c r="B50" s="7"/>
      <c r="C50" s="22"/>
      <c r="D50" s="22">
        <v>0</v>
      </c>
      <c r="E50" s="22">
        <v>0</v>
      </c>
      <c r="F50" s="22">
        <f t="shared" si="0"/>
        <v>0</v>
      </c>
      <c r="G50" s="22">
        <f t="shared" si="1"/>
        <v>0</v>
      </c>
      <c r="H50" s="22">
        <f t="shared" si="2"/>
        <v>0</v>
      </c>
      <c r="I50" s="22">
        <f t="shared" si="3"/>
        <v>0</v>
      </c>
      <c r="K50" s="2"/>
      <c r="L50" s="2" t="str">
        <f t="shared" si="4"/>
        <v/>
      </c>
      <c r="M50" s="2" t="str">
        <f t="shared" si="5"/>
        <v>&lt;tr&gt;&lt;td style="color:;"&gt;:&lt;/td&gt;&lt;td align=right&gt;0&lt;/td&gt;&lt;td align=right&gt; 0&lt;/td&gt;&lt;td align=right&gt;0&lt;/td&gt;&lt;/tr&gt;</v>
      </c>
    </row>
    <row r="51" spans="2:13" x14ac:dyDescent="0.25">
      <c r="B51" s="7"/>
      <c r="C51" s="22"/>
      <c r="D51" s="22">
        <v>0</v>
      </c>
      <c r="E51" s="22">
        <v>0</v>
      </c>
      <c r="F51" s="22">
        <f t="shared" si="0"/>
        <v>0</v>
      </c>
      <c r="G51" s="22">
        <f t="shared" si="1"/>
        <v>0</v>
      </c>
      <c r="H51" s="22">
        <f t="shared" si="2"/>
        <v>0</v>
      </c>
      <c r="I51" s="22">
        <f t="shared" si="3"/>
        <v>0</v>
      </c>
      <c r="K51" s="2"/>
      <c r="L51" s="2" t="str">
        <f t="shared" si="4"/>
        <v/>
      </c>
      <c r="M51" s="2" t="str">
        <f t="shared" si="5"/>
        <v>&lt;tr&gt;&lt;td style="color:;"&gt;:&lt;/td&gt;&lt;td align=right&gt;0&lt;/td&gt;&lt;td align=right&gt; 0&lt;/td&gt;&lt;td align=right&gt;0&lt;/td&gt;&lt;/tr&gt;</v>
      </c>
    </row>
    <row r="52" spans="2:13" x14ac:dyDescent="0.25">
      <c r="B52" s="7"/>
      <c r="C52" s="22"/>
      <c r="D52" s="22">
        <v>0</v>
      </c>
      <c r="E52" s="22">
        <v>0</v>
      </c>
      <c r="F52" s="22">
        <f t="shared" si="0"/>
        <v>0</v>
      </c>
      <c r="G52" s="22">
        <f t="shared" si="1"/>
        <v>0</v>
      </c>
      <c r="H52" s="22">
        <f t="shared" si="2"/>
        <v>0</v>
      </c>
      <c r="I52" s="22">
        <f t="shared" si="3"/>
        <v>0</v>
      </c>
      <c r="K52" s="2"/>
      <c r="L52" s="2" t="str">
        <f t="shared" si="4"/>
        <v/>
      </c>
      <c r="M52" s="2" t="str">
        <f t="shared" si="5"/>
        <v>&lt;tr&gt;&lt;td style="color:;"&gt;:&lt;/td&gt;&lt;td align=right&gt;0&lt;/td&gt;&lt;td align=right&gt; 0&lt;/td&gt;&lt;td align=right&gt;0&lt;/td&gt;&lt;/tr&gt;</v>
      </c>
    </row>
    <row r="53" spans="2:13" x14ac:dyDescent="0.25">
      <c r="B53" s="7"/>
      <c r="C53" s="22"/>
      <c r="D53" s="22">
        <v>0</v>
      </c>
      <c r="E53" s="22">
        <v>0</v>
      </c>
      <c r="F53" s="22">
        <f t="shared" si="0"/>
        <v>0</v>
      </c>
      <c r="G53" s="22">
        <f t="shared" si="1"/>
        <v>0</v>
      </c>
      <c r="H53" s="22">
        <f t="shared" si="2"/>
        <v>0</v>
      </c>
      <c r="I53" s="22">
        <f t="shared" si="3"/>
        <v>0</v>
      </c>
      <c r="K53" s="2"/>
      <c r="L53" s="2" t="str">
        <f t="shared" si="4"/>
        <v/>
      </c>
      <c r="M53" s="2" t="str">
        <f t="shared" si="5"/>
        <v>&lt;tr&gt;&lt;td style="color:;"&gt;:&lt;/td&gt;&lt;td align=right&gt;0&lt;/td&gt;&lt;td align=right&gt; 0&lt;/td&gt;&lt;td align=right&gt;0&lt;/td&gt;&lt;/tr&gt;</v>
      </c>
    </row>
    <row r="54" spans="2:13" x14ac:dyDescent="0.25">
      <c r="B54" s="7"/>
      <c r="C54" s="22"/>
      <c r="D54" s="22">
        <v>0</v>
      </c>
      <c r="E54" s="22">
        <v>0</v>
      </c>
      <c r="F54" s="22">
        <f t="shared" si="0"/>
        <v>0</v>
      </c>
      <c r="G54" s="22">
        <f t="shared" si="1"/>
        <v>0</v>
      </c>
      <c r="H54" s="22">
        <f t="shared" si="2"/>
        <v>0</v>
      </c>
      <c r="I54" s="22">
        <f t="shared" si="3"/>
        <v>0</v>
      </c>
      <c r="K54" s="2"/>
      <c r="L54" s="2" t="str">
        <f t="shared" si="4"/>
        <v/>
      </c>
      <c r="M54" s="2" t="str">
        <f t="shared" si="5"/>
        <v>&lt;tr&gt;&lt;td style="color:;"&gt;:&lt;/td&gt;&lt;td align=right&gt;0&lt;/td&gt;&lt;td align=right&gt; 0&lt;/td&gt;&lt;td align=right&gt;0&lt;/td&gt;&lt;/tr&gt;</v>
      </c>
    </row>
    <row r="55" spans="2:13" x14ac:dyDescent="0.25">
      <c r="B55" s="7"/>
      <c r="C55" s="22"/>
      <c r="D55" s="22">
        <v>0</v>
      </c>
      <c r="E55" s="22">
        <v>0</v>
      </c>
      <c r="F55" s="22">
        <f t="shared" si="0"/>
        <v>0</v>
      </c>
      <c r="G55" s="22">
        <f t="shared" si="1"/>
        <v>0</v>
      </c>
      <c r="H55" s="22">
        <f t="shared" si="2"/>
        <v>0</v>
      </c>
      <c r="I55" s="22">
        <f t="shared" si="3"/>
        <v>0</v>
      </c>
      <c r="K55" s="2"/>
      <c r="L55" s="2" t="str">
        <f t="shared" si="4"/>
        <v/>
      </c>
      <c r="M55" s="2" t="str">
        <f t="shared" si="5"/>
        <v>&lt;tr&gt;&lt;td style="color:;"&gt;:&lt;/td&gt;&lt;td align=right&gt;0&lt;/td&gt;&lt;td align=right&gt; 0&lt;/td&gt;&lt;td align=right&gt;0&lt;/td&gt;&lt;/tr&gt;</v>
      </c>
    </row>
    <row r="56" spans="2:13" x14ac:dyDescent="0.25">
      <c r="B56" s="7"/>
      <c r="C56" s="22"/>
      <c r="D56" s="22">
        <v>0</v>
      </c>
      <c r="E56" s="22">
        <v>0</v>
      </c>
      <c r="F56" s="22">
        <f t="shared" si="0"/>
        <v>0</v>
      </c>
      <c r="G56" s="22">
        <f t="shared" si="1"/>
        <v>0</v>
      </c>
      <c r="H56" s="22">
        <f t="shared" si="2"/>
        <v>0</v>
      </c>
      <c r="I56" s="22">
        <f t="shared" si="3"/>
        <v>0</v>
      </c>
      <c r="K56" s="2"/>
      <c r="L56" s="2" t="str">
        <f t="shared" si="4"/>
        <v/>
      </c>
      <c r="M56" s="2" t="str">
        <f t="shared" si="5"/>
        <v>&lt;tr&gt;&lt;td style="color:;"&gt;:&lt;/td&gt;&lt;td align=right&gt;0&lt;/td&gt;&lt;td align=right&gt; 0&lt;/td&gt;&lt;td align=right&gt;0&lt;/td&gt;&lt;/tr&gt;</v>
      </c>
    </row>
    <row r="57" spans="2:13" x14ac:dyDescent="0.25">
      <c r="B57" s="7"/>
      <c r="C57" s="22"/>
      <c r="D57" s="22">
        <v>0</v>
      </c>
      <c r="E57" s="22">
        <v>0</v>
      </c>
      <c r="F57" s="22">
        <f t="shared" si="0"/>
        <v>0</v>
      </c>
      <c r="G57" s="22">
        <f t="shared" si="1"/>
        <v>0</v>
      </c>
      <c r="H57" s="22">
        <f t="shared" si="2"/>
        <v>0</v>
      </c>
      <c r="I57" s="22">
        <f t="shared" si="3"/>
        <v>0</v>
      </c>
      <c r="K57" s="2"/>
      <c r="L57" s="2" t="str">
        <f t="shared" si="4"/>
        <v/>
      </c>
      <c r="M57" s="2" t="str">
        <f t="shared" si="5"/>
        <v>&lt;tr&gt;&lt;td style="color:;"&gt;:&lt;/td&gt;&lt;td align=right&gt;0&lt;/td&gt;&lt;td align=right&gt; 0&lt;/td&gt;&lt;td align=right&gt;0&lt;/td&gt;&lt;/tr&gt;</v>
      </c>
    </row>
    <row r="58" spans="2:13" x14ac:dyDescent="0.25">
      <c r="B58" s="7"/>
      <c r="C58" s="22"/>
      <c r="D58" s="22">
        <v>0</v>
      </c>
      <c r="E58" s="22">
        <v>0</v>
      </c>
      <c r="F58" s="22">
        <f t="shared" si="0"/>
        <v>0</v>
      </c>
      <c r="G58" s="22">
        <f t="shared" si="1"/>
        <v>0</v>
      </c>
      <c r="H58" s="22">
        <f t="shared" si="2"/>
        <v>0</v>
      </c>
      <c r="I58" s="22">
        <f t="shared" si="3"/>
        <v>0</v>
      </c>
      <c r="K58" s="2"/>
      <c r="L58" s="2" t="str">
        <f t="shared" si="4"/>
        <v/>
      </c>
      <c r="M58" s="2" t="str">
        <f t="shared" si="5"/>
        <v>&lt;tr&gt;&lt;td style="color:;"&gt;:&lt;/td&gt;&lt;td align=right&gt;0&lt;/td&gt;&lt;td align=right&gt; 0&lt;/td&gt;&lt;td align=right&gt;0&lt;/td&gt;&lt;/tr&gt;</v>
      </c>
    </row>
    <row r="59" spans="2:13" x14ac:dyDescent="0.25">
      <c r="B59" s="7"/>
      <c r="C59" s="22"/>
      <c r="D59" s="22">
        <v>0</v>
      </c>
      <c r="E59" s="22">
        <v>0</v>
      </c>
      <c r="F59" s="22">
        <f t="shared" si="0"/>
        <v>0</v>
      </c>
      <c r="G59" s="22">
        <f t="shared" si="1"/>
        <v>0</v>
      </c>
      <c r="H59" s="22">
        <f t="shared" si="2"/>
        <v>0</v>
      </c>
      <c r="I59" s="22">
        <f t="shared" si="3"/>
        <v>0</v>
      </c>
      <c r="K59" s="2"/>
      <c r="L59" s="2" t="str">
        <f t="shared" si="4"/>
        <v/>
      </c>
      <c r="M59" s="2" t="str">
        <f t="shared" si="5"/>
        <v>&lt;tr&gt;&lt;td style="color:;"&gt;:&lt;/td&gt;&lt;td align=right&gt;0&lt;/td&gt;&lt;td align=right&gt; 0&lt;/td&gt;&lt;td align=right&gt;0&lt;/td&gt;&lt;/tr&gt;</v>
      </c>
    </row>
    <row r="60" spans="2:13" x14ac:dyDescent="0.25">
      <c r="B60" s="7"/>
      <c r="C60" s="22"/>
      <c r="D60" s="22">
        <v>0</v>
      </c>
      <c r="E60" s="22">
        <v>0</v>
      </c>
      <c r="F60" s="22">
        <f t="shared" si="0"/>
        <v>0</v>
      </c>
      <c r="G60" s="22">
        <f t="shared" si="1"/>
        <v>0</v>
      </c>
      <c r="H60" s="22">
        <f t="shared" si="2"/>
        <v>0</v>
      </c>
      <c r="I60" s="22">
        <f t="shared" si="3"/>
        <v>0</v>
      </c>
      <c r="K60" s="2"/>
      <c r="L60" s="2" t="str">
        <f t="shared" si="4"/>
        <v/>
      </c>
      <c r="M60" s="2" t="str">
        <f t="shared" si="5"/>
        <v>&lt;tr&gt;&lt;td style="color:;"&gt;:&lt;/td&gt;&lt;td align=right&gt;0&lt;/td&gt;&lt;td align=right&gt; 0&lt;/td&gt;&lt;td align=right&gt;0&lt;/td&gt;&lt;/tr&gt;</v>
      </c>
    </row>
    <row r="61" spans="2:13" x14ac:dyDescent="0.25">
      <c r="B61" s="7"/>
      <c r="C61" s="22"/>
      <c r="D61" s="22">
        <v>0</v>
      </c>
      <c r="E61" s="22">
        <v>0</v>
      </c>
      <c r="F61" s="22">
        <f t="shared" si="0"/>
        <v>0</v>
      </c>
      <c r="G61" s="22">
        <f t="shared" si="1"/>
        <v>0</v>
      </c>
      <c r="H61" s="22">
        <f t="shared" si="2"/>
        <v>0</v>
      </c>
      <c r="I61" s="22">
        <f t="shared" si="3"/>
        <v>0</v>
      </c>
      <c r="K61" s="2"/>
      <c r="L61" s="2" t="str">
        <f t="shared" si="4"/>
        <v/>
      </c>
      <c r="M61" s="2" t="str">
        <f t="shared" si="5"/>
        <v>&lt;tr&gt;&lt;td style="color:;"&gt;:&lt;/td&gt;&lt;td align=right&gt;0&lt;/td&gt;&lt;td align=right&gt; 0&lt;/td&gt;&lt;td align=right&gt;0&lt;/td&gt;&lt;/tr&gt;</v>
      </c>
    </row>
    <row r="62" spans="2:13" x14ac:dyDescent="0.25">
      <c r="B62" s="7"/>
      <c r="C62" s="22"/>
      <c r="D62" s="22">
        <v>0</v>
      </c>
      <c r="E62" s="22">
        <v>0</v>
      </c>
      <c r="F62" s="22">
        <f t="shared" si="0"/>
        <v>0</v>
      </c>
      <c r="G62" s="22">
        <f t="shared" si="1"/>
        <v>0</v>
      </c>
      <c r="H62" s="22">
        <f t="shared" si="2"/>
        <v>0</v>
      </c>
      <c r="I62" s="22">
        <f t="shared" si="3"/>
        <v>0</v>
      </c>
      <c r="K62" s="2"/>
      <c r="L62" s="2" t="str">
        <f t="shared" si="4"/>
        <v/>
      </c>
      <c r="M62" s="2" t="str">
        <f t="shared" si="5"/>
        <v>&lt;tr&gt;&lt;td style="color:;"&gt;:&lt;/td&gt;&lt;td align=right&gt;0&lt;/td&gt;&lt;td align=right&gt; 0&lt;/td&gt;&lt;td align=right&gt;0&lt;/td&gt;&lt;/tr&gt;</v>
      </c>
    </row>
    <row r="63" spans="2:13" x14ac:dyDescent="0.25">
      <c r="B63" s="7"/>
      <c r="C63" s="22"/>
      <c r="D63" s="22">
        <v>0</v>
      </c>
      <c r="E63" s="22">
        <v>0</v>
      </c>
      <c r="F63" s="22">
        <f t="shared" si="0"/>
        <v>0</v>
      </c>
      <c r="G63" s="22">
        <f t="shared" si="1"/>
        <v>0</v>
      </c>
      <c r="H63" s="22">
        <f t="shared" si="2"/>
        <v>0</v>
      </c>
      <c r="I63" s="22">
        <f t="shared" si="3"/>
        <v>0</v>
      </c>
      <c r="K63" s="2"/>
      <c r="L63" s="2" t="str">
        <f t="shared" si="4"/>
        <v/>
      </c>
      <c r="M63" s="2" t="str">
        <f t="shared" si="5"/>
        <v>&lt;tr&gt;&lt;td style="color:;"&gt;:&lt;/td&gt;&lt;td align=right&gt;0&lt;/td&gt;&lt;td align=right&gt; 0&lt;/td&gt;&lt;td align=right&gt;0&lt;/td&gt;&lt;/tr&gt;</v>
      </c>
    </row>
    <row r="64" spans="2:13" x14ac:dyDescent="0.25">
      <c r="B64" s="7"/>
      <c r="C64" s="22"/>
      <c r="D64" s="22">
        <v>0</v>
      </c>
      <c r="E64" s="22">
        <v>0</v>
      </c>
      <c r="F64" s="22">
        <f t="shared" si="0"/>
        <v>0</v>
      </c>
      <c r="G64" s="22">
        <f t="shared" si="1"/>
        <v>0</v>
      </c>
      <c r="H64" s="22">
        <f t="shared" si="2"/>
        <v>0</v>
      </c>
      <c r="I64" s="22">
        <f t="shared" si="3"/>
        <v>0</v>
      </c>
      <c r="K64" s="2"/>
      <c r="L64" s="2" t="str">
        <f t="shared" si="4"/>
        <v/>
      </c>
      <c r="M64" s="2" t="str">
        <f t="shared" si="5"/>
        <v>&lt;tr&gt;&lt;td style="color:;"&gt;:&lt;/td&gt;&lt;td align=right&gt;0&lt;/td&gt;&lt;td align=right&gt; 0&lt;/td&gt;&lt;td align=right&gt;0&lt;/td&gt;&lt;/tr&gt;</v>
      </c>
    </row>
    <row r="65" spans="2:13" x14ac:dyDescent="0.25">
      <c r="B65" s="7"/>
      <c r="C65" s="22"/>
      <c r="D65" s="22">
        <v>0</v>
      </c>
      <c r="E65" s="22">
        <v>0</v>
      </c>
      <c r="F65" s="22">
        <f t="shared" si="0"/>
        <v>0</v>
      </c>
      <c r="G65" s="22">
        <f t="shared" si="1"/>
        <v>0</v>
      </c>
      <c r="H65" s="22">
        <f t="shared" si="2"/>
        <v>0</v>
      </c>
      <c r="I65" s="22">
        <f t="shared" si="3"/>
        <v>0</v>
      </c>
      <c r="K65" s="2"/>
      <c r="L65" s="2" t="str">
        <f t="shared" si="4"/>
        <v/>
      </c>
      <c r="M65" s="2" t="str">
        <f t="shared" si="5"/>
        <v>&lt;tr&gt;&lt;td style="color:;"&gt;:&lt;/td&gt;&lt;td align=right&gt;0&lt;/td&gt;&lt;td align=right&gt; 0&lt;/td&gt;&lt;td align=right&gt;0&lt;/td&gt;&lt;/tr&gt;</v>
      </c>
    </row>
    <row r="66" spans="2:13" x14ac:dyDescent="0.25">
      <c r="B66" s="7"/>
      <c r="C66" s="22"/>
      <c r="D66" s="22">
        <v>0</v>
      </c>
      <c r="E66" s="22">
        <v>0</v>
      </c>
      <c r="F66" s="22">
        <f t="shared" si="0"/>
        <v>0</v>
      </c>
      <c r="G66" s="22">
        <f t="shared" si="1"/>
        <v>0</v>
      </c>
      <c r="H66" s="22">
        <f t="shared" si="2"/>
        <v>0</v>
      </c>
      <c r="I66" s="22">
        <f t="shared" si="3"/>
        <v>0</v>
      </c>
      <c r="K66" s="2"/>
      <c r="L66" s="2" t="str">
        <f t="shared" si="4"/>
        <v/>
      </c>
      <c r="M66" s="2" t="str">
        <f t="shared" si="5"/>
        <v>&lt;tr&gt;&lt;td style="color:;"&gt;:&lt;/td&gt;&lt;td align=right&gt;0&lt;/td&gt;&lt;td align=right&gt; 0&lt;/td&gt;&lt;td align=right&gt;0&lt;/td&gt;&lt;/tr&gt;</v>
      </c>
    </row>
    <row r="67" spans="2:13" x14ac:dyDescent="0.25">
      <c r="B67" s="7"/>
      <c r="C67" s="22"/>
      <c r="D67" s="22">
        <v>0</v>
      </c>
      <c r="E67" s="22">
        <v>0</v>
      </c>
      <c r="F67" s="22">
        <f t="shared" si="0"/>
        <v>0</v>
      </c>
      <c r="G67" s="22">
        <f t="shared" si="1"/>
        <v>0</v>
      </c>
      <c r="H67" s="22">
        <f t="shared" si="2"/>
        <v>0</v>
      </c>
      <c r="I67" s="22">
        <f t="shared" si="3"/>
        <v>0</v>
      </c>
      <c r="K67" s="2"/>
      <c r="L67" s="2" t="str">
        <f t="shared" si="4"/>
        <v/>
      </c>
      <c r="M67" s="2" t="str">
        <f t="shared" si="5"/>
        <v>&lt;tr&gt;&lt;td style="color:;"&gt;:&lt;/td&gt;&lt;td align=right&gt;0&lt;/td&gt;&lt;td align=right&gt; 0&lt;/td&gt;&lt;td align=right&gt;0&lt;/td&gt;&lt;/tr&gt;</v>
      </c>
    </row>
    <row r="68" spans="2:13" x14ac:dyDescent="0.25">
      <c r="B68" s="7"/>
      <c r="C68" s="22"/>
      <c r="D68" s="22">
        <v>0</v>
      </c>
      <c r="E68" s="22">
        <v>0</v>
      </c>
      <c r="F68" s="22">
        <f t="shared" si="0"/>
        <v>0</v>
      </c>
      <c r="G68" s="22">
        <f t="shared" si="1"/>
        <v>0</v>
      </c>
      <c r="H68" s="22">
        <f t="shared" si="2"/>
        <v>0</v>
      </c>
      <c r="I68" s="22">
        <f t="shared" si="3"/>
        <v>0</v>
      </c>
      <c r="K68" s="2"/>
      <c r="L68" s="2" t="str">
        <f t="shared" si="4"/>
        <v/>
      </c>
      <c r="M68" s="2" t="str">
        <f t="shared" si="5"/>
        <v>&lt;tr&gt;&lt;td style="color:;"&gt;:&lt;/td&gt;&lt;td align=right&gt;0&lt;/td&gt;&lt;td align=right&gt; 0&lt;/td&gt;&lt;td align=right&gt;0&lt;/td&gt;&lt;/tr&gt;</v>
      </c>
    </row>
    <row r="69" spans="2:13" x14ac:dyDescent="0.25">
      <c r="B69" s="7"/>
      <c r="C69" s="22"/>
      <c r="D69" s="22">
        <v>0</v>
      </c>
      <c r="E69" s="22">
        <v>0</v>
      </c>
      <c r="F69" s="22">
        <f t="shared" si="0"/>
        <v>0</v>
      </c>
      <c r="G69" s="22">
        <f t="shared" si="1"/>
        <v>0</v>
      </c>
      <c r="H69" s="22">
        <f t="shared" si="2"/>
        <v>0</v>
      </c>
      <c r="I69" s="22">
        <f t="shared" si="3"/>
        <v>0</v>
      </c>
      <c r="K69" s="2"/>
      <c r="L69" s="2" t="str">
        <f t="shared" si="4"/>
        <v/>
      </c>
      <c r="M69" s="2" t="str">
        <f t="shared" si="5"/>
        <v>&lt;tr&gt;&lt;td style="color:;"&gt;:&lt;/td&gt;&lt;td align=right&gt;0&lt;/td&gt;&lt;td align=right&gt; 0&lt;/td&gt;&lt;td align=right&gt;0&lt;/td&gt;&lt;/tr&gt;</v>
      </c>
    </row>
    <row r="70" spans="2:13" x14ac:dyDescent="0.25">
      <c r="B70" s="7"/>
      <c r="C70" s="22"/>
      <c r="D70" s="22">
        <v>0</v>
      </c>
      <c r="E70" s="22">
        <v>0</v>
      </c>
      <c r="F70" s="22">
        <f t="shared" si="0"/>
        <v>0</v>
      </c>
      <c r="G70" s="22">
        <f t="shared" si="1"/>
        <v>0</v>
      </c>
      <c r="H70" s="22">
        <f t="shared" si="2"/>
        <v>0</v>
      </c>
      <c r="I70" s="22">
        <f t="shared" si="3"/>
        <v>0</v>
      </c>
      <c r="K70" s="2"/>
      <c r="L70" s="2" t="str">
        <f t="shared" si="4"/>
        <v/>
      </c>
      <c r="M70" s="2" t="str">
        <f t="shared" si="5"/>
        <v>&lt;tr&gt;&lt;td style="color:;"&gt;:&lt;/td&gt;&lt;td align=right&gt;0&lt;/td&gt;&lt;td align=right&gt; 0&lt;/td&gt;&lt;td align=right&gt;0&lt;/td&gt;&lt;/tr&gt;</v>
      </c>
    </row>
    <row r="71" spans="2:13" x14ac:dyDescent="0.25">
      <c r="B71" s="7"/>
      <c r="C71" s="22"/>
      <c r="D71" s="22">
        <v>0</v>
      </c>
      <c r="E71" s="22">
        <v>0</v>
      </c>
      <c r="F71" s="22">
        <f t="shared" si="0"/>
        <v>0</v>
      </c>
      <c r="G71" s="22">
        <f t="shared" si="1"/>
        <v>0</v>
      </c>
      <c r="H71" s="22">
        <f t="shared" si="2"/>
        <v>0</v>
      </c>
      <c r="I71" s="22">
        <f t="shared" si="3"/>
        <v>0</v>
      </c>
      <c r="K71" s="2"/>
      <c r="L71" s="2" t="str">
        <f t="shared" si="4"/>
        <v/>
      </c>
      <c r="M71" s="2" t="str">
        <f t="shared" si="5"/>
        <v>&lt;tr&gt;&lt;td style="color:;"&gt;:&lt;/td&gt;&lt;td align=right&gt;0&lt;/td&gt;&lt;td align=right&gt; 0&lt;/td&gt;&lt;td align=right&gt;0&lt;/td&gt;&lt;/tr&gt;</v>
      </c>
    </row>
    <row r="72" spans="2:13" x14ac:dyDescent="0.25">
      <c r="B72" s="7"/>
      <c r="C72" s="22"/>
      <c r="D72" s="22">
        <v>0</v>
      </c>
      <c r="E72" s="22">
        <v>0</v>
      </c>
      <c r="F72" s="22">
        <f t="shared" si="0"/>
        <v>0</v>
      </c>
      <c r="G72" s="22">
        <f t="shared" si="1"/>
        <v>0</v>
      </c>
      <c r="H72" s="22">
        <f t="shared" si="2"/>
        <v>0</v>
      </c>
      <c r="I72" s="22">
        <f t="shared" si="3"/>
        <v>0</v>
      </c>
      <c r="K72" s="2"/>
      <c r="L72" s="2" t="str">
        <f t="shared" si="4"/>
        <v/>
      </c>
      <c r="M72" s="2" t="str">
        <f t="shared" si="5"/>
        <v>&lt;tr&gt;&lt;td style="color:;"&gt;:&lt;/td&gt;&lt;td align=right&gt;0&lt;/td&gt;&lt;td align=right&gt; 0&lt;/td&gt;&lt;td align=right&gt;0&lt;/td&gt;&lt;/tr&gt;</v>
      </c>
    </row>
    <row r="73" spans="2:13" x14ac:dyDescent="0.25">
      <c r="B73" s="7"/>
      <c r="C73" s="22"/>
      <c r="D73" s="22">
        <v>0</v>
      </c>
      <c r="E73" s="22">
        <v>0</v>
      </c>
      <c r="F73" s="22">
        <f t="shared" si="0"/>
        <v>0</v>
      </c>
      <c r="G73" s="22">
        <f t="shared" si="1"/>
        <v>0</v>
      </c>
      <c r="H73" s="22">
        <f t="shared" si="2"/>
        <v>0</v>
      </c>
      <c r="I73" s="22">
        <f t="shared" si="3"/>
        <v>0</v>
      </c>
      <c r="K73" s="2"/>
      <c r="L73" s="2" t="str">
        <f t="shared" si="4"/>
        <v/>
      </c>
      <c r="M73" s="2" t="str">
        <f t="shared" si="5"/>
        <v>&lt;tr&gt;&lt;td style="color:;"&gt;:&lt;/td&gt;&lt;td align=right&gt;0&lt;/td&gt;&lt;td align=right&gt; 0&lt;/td&gt;&lt;td align=right&gt;0&lt;/td&gt;&lt;/tr&gt;</v>
      </c>
    </row>
    <row r="74" spans="2:13" x14ac:dyDescent="0.25">
      <c r="B74" s="7"/>
      <c r="C74" s="22"/>
      <c r="D74" s="22">
        <v>0</v>
      </c>
      <c r="E74" s="22">
        <v>0</v>
      </c>
      <c r="F74" s="22">
        <f t="shared" si="0"/>
        <v>0</v>
      </c>
      <c r="G74" s="22">
        <f t="shared" si="1"/>
        <v>0</v>
      </c>
      <c r="H74" s="22">
        <f t="shared" si="2"/>
        <v>0</v>
      </c>
      <c r="I74" s="22">
        <f t="shared" si="3"/>
        <v>0</v>
      </c>
      <c r="K74" s="2"/>
      <c r="L74" s="2" t="str">
        <f t="shared" si="4"/>
        <v/>
      </c>
      <c r="M74" s="2" t="str">
        <f t="shared" si="5"/>
        <v>&lt;tr&gt;&lt;td style="color:;"&gt;:&lt;/td&gt;&lt;td align=right&gt;0&lt;/td&gt;&lt;td align=right&gt; 0&lt;/td&gt;&lt;td align=right&gt;0&lt;/td&gt;&lt;/tr&gt;</v>
      </c>
    </row>
    <row r="75" spans="2:13" x14ac:dyDescent="0.25">
      <c r="B75" s="7"/>
      <c r="C75" s="22"/>
      <c r="D75" s="22">
        <v>0</v>
      </c>
      <c r="E75" s="22">
        <v>0</v>
      </c>
      <c r="F75" s="22">
        <f t="shared" si="0"/>
        <v>0</v>
      </c>
      <c r="G75" s="22">
        <f t="shared" si="1"/>
        <v>0</v>
      </c>
      <c r="H75" s="22">
        <f t="shared" si="2"/>
        <v>0</v>
      </c>
      <c r="I75" s="22">
        <f t="shared" si="3"/>
        <v>0</v>
      </c>
      <c r="K75" s="2"/>
      <c r="L75" s="2" t="str">
        <f t="shared" si="4"/>
        <v/>
      </c>
      <c r="M75" s="2" t="str">
        <f t="shared" si="5"/>
        <v>&lt;tr&gt;&lt;td style="color:;"&gt;:&lt;/td&gt;&lt;td align=right&gt;0&lt;/td&gt;&lt;td align=right&gt; 0&lt;/td&gt;&lt;td align=right&gt;0&lt;/td&gt;&lt;/tr&gt;</v>
      </c>
    </row>
    <row r="76" spans="2:13" x14ac:dyDescent="0.25">
      <c r="B76" s="7"/>
      <c r="C76" s="22"/>
      <c r="D76" s="22">
        <v>0</v>
      </c>
      <c r="E76" s="22">
        <v>0</v>
      </c>
      <c r="F76" s="22">
        <f t="shared" si="0"/>
        <v>0</v>
      </c>
      <c r="G76" s="22">
        <f t="shared" si="1"/>
        <v>0</v>
      </c>
      <c r="H76" s="22">
        <f t="shared" si="2"/>
        <v>0</v>
      </c>
      <c r="I76" s="22">
        <f t="shared" si="3"/>
        <v>0</v>
      </c>
      <c r="K76" s="2"/>
      <c r="L76" s="2" t="str">
        <f t="shared" si="4"/>
        <v/>
      </c>
      <c r="M76" s="2" t="str">
        <f t="shared" si="5"/>
        <v>&lt;tr&gt;&lt;td style="color:;"&gt;:&lt;/td&gt;&lt;td align=right&gt;0&lt;/td&gt;&lt;td align=right&gt; 0&lt;/td&gt;&lt;td align=right&gt;0&lt;/td&gt;&lt;/tr&gt;</v>
      </c>
    </row>
    <row r="77" spans="2:13" x14ac:dyDescent="0.25">
      <c r="B77" s="7"/>
      <c r="C77" s="22"/>
      <c r="D77" s="22">
        <v>0</v>
      </c>
      <c r="E77" s="22">
        <v>0</v>
      </c>
      <c r="F77" s="22">
        <f t="shared" si="0"/>
        <v>0</v>
      </c>
      <c r="G77" s="22">
        <f t="shared" si="1"/>
        <v>0</v>
      </c>
      <c r="H77" s="22">
        <f t="shared" si="2"/>
        <v>0</v>
      </c>
      <c r="I77" s="22">
        <f t="shared" si="3"/>
        <v>0</v>
      </c>
      <c r="K77" s="2"/>
      <c r="L77" s="2" t="str">
        <f t="shared" si="4"/>
        <v/>
      </c>
      <c r="M77" s="2" t="str">
        <f t="shared" si="5"/>
        <v>&lt;tr&gt;&lt;td style="color:;"&gt;:&lt;/td&gt;&lt;td align=right&gt;0&lt;/td&gt;&lt;td align=right&gt; 0&lt;/td&gt;&lt;td align=right&gt;0&lt;/td&gt;&lt;/tr&gt;</v>
      </c>
    </row>
    <row r="78" spans="2:13" x14ac:dyDescent="0.25">
      <c r="B78" s="7"/>
      <c r="C78" s="22"/>
      <c r="D78" s="22">
        <v>0</v>
      </c>
      <c r="E78" s="22">
        <v>0</v>
      </c>
      <c r="F78" s="22">
        <f t="shared" si="0"/>
        <v>0</v>
      </c>
      <c r="G78" s="22">
        <f t="shared" si="1"/>
        <v>0</v>
      </c>
      <c r="H78" s="22">
        <f t="shared" si="2"/>
        <v>0</v>
      </c>
      <c r="I78" s="22">
        <f t="shared" si="3"/>
        <v>0</v>
      </c>
      <c r="K78" s="2"/>
      <c r="L78" s="2" t="str">
        <f t="shared" si="4"/>
        <v/>
      </c>
      <c r="M78" s="2" t="str">
        <f t="shared" si="5"/>
        <v>&lt;tr&gt;&lt;td style="color:;"&gt;:&lt;/td&gt;&lt;td align=right&gt;0&lt;/td&gt;&lt;td align=right&gt; 0&lt;/td&gt;&lt;td align=right&gt;0&lt;/td&gt;&lt;/tr&gt;</v>
      </c>
    </row>
    <row r="79" spans="2:13" x14ac:dyDescent="0.25">
      <c r="B79" s="7"/>
      <c r="C79" s="22"/>
      <c r="D79" s="22">
        <v>0</v>
      </c>
      <c r="E79" s="22">
        <v>0</v>
      </c>
      <c r="F79" s="22">
        <f t="shared" si="0"/>
        <v>0</v>
      </c>
      <c r="G79" s="22">
        <f t="shared" si="1"/>
        <v>0</v>
      </c>
      <c r="H79" s="22">
        <f t="shared" si="2"/>
        <v>0</v>
      </c>
      <c r="I79" s="22">
        <f t="shared" si="3"/>
        <v>0</v>
      </c>
      <c r="K79" s="2"/>
      <c r="L79" s="2" t="str">
        <f t="shared" si="4"/>
        <v/>
      </c>
      <c r="M79" s="2" t="str">
        <f t="shared" si="5"/>
        <v>&lt;tr&gt;&lt;td style="color:;"&gt;:&lt;/td&gt;&lt;td align=right&gt;0&lt;/td&gt;&lt;td align=right&gt; 0&lt;/td&gt;&lt;td align=right&gt;0&lt;/td&gt;&lt;/tr&gt;</v>
      </c>
    </row>
    <row r="80" spans="2:13" x14ac:dyDescent="0.25">
      <c r="B80" s="7"/>
      <c r="C80" s="22"/>
      <c r="D80" s="22">
        <v>0</v>
      </c>
      <c r="E80" s="22">
        <v>0</v>
      </c>
      <c r="F80" s="22">
        <f t="shared" si="0"/>
        <v>0</v>
      </c>
      <c r="G80" s="22">
        <f t="shared" si="1"/>
        <v>0</v>
      </c>
      <c r="H80" s="22">
        <f t="shared" si="2"/>
        <v>0</v>
      </c>
      <c r="I80" s="22">
        <f t="shared" si="3"/>
        <v>0</v>
      </c>
      <c r="K80" s="2"/>
      <c r="L80" s="2" t="str">
        <f t="shared" si="4"/>
        <v/>
      </c>
      <c r="M80" s="2" t="str">
        <f t="shared" si="5"/>
        <v>&lt;tr&gt;&lt;td style="color:;"&gt;:&lt;/td&gt;&lt;td align=right&gt;0&lt;/td&gt;&lt;td align=right&gt; 0&lt;/td&gt;&lt;td align=right&gt;0&lt;/td&gt;&lt;/tr&gt;</v>
      </c>
    </row>
    <row r="81" spans="1:13" x14ac:dyDescent="0.25">
      <c r="B81" s="7"/>
      <c r="C81" s="22"/>
      <c r="D81" s="22">
        <v>0</v>
      </c>
      <c r="E81" s="22">
        <v>0</v>
      </c>
      <c r="F81" s="22">
        <f t="shared" si="0"/>
        <v>0</v>
      </c>
      <c r="G81" s="22">
        <f t="shared" si="1"/>
        <v>0</v>
      </c>
      <c r="H81" s="22">
        <f t="shared" si="2"/>
        <v>0</v>
      </c>
      <c r="I81" s="22">
        <f t="shared" si="3"/>
        <v>0</v>
      </c>
      <c r="K81" s="2"/>
      <c r="L81" s="2" t="str">
        <f t="shared" si="4"/>
        <v/>
      </c>
      <c r="M81" s="2" t="str">
        <f t="shared" si="5"/>
        <v>&lt;tr&gt;&lt;td style="color:;"&gt;:&lt;/td&gt;&lt;td align=right&gt;0&lt;/td&gt;&lt;td align=right&gt; 0&lt;/td&gt;&lt;td align=right&gt;0&lt;/td&gt;&lt;/tr&gt;</v>
      </c>
    </row>
    <row r="82" spans="1:13" x14ac:dyDescent="0.25">
      <c r="B82" s="7"/>
      <c r="C82" s="22"/>
      <c r="D82" s="22">
        <v>0</v>
      </c>
      <c r="E82" s="22">
        <v>0</v>
      </c>
      <c r="F82" s="22">
        <f t="shared" ref="F82:F83" si="6">IF(C82&gt;0,ROUND(D82,0),0)</f>
        <v>0</v>
      </c>
      <c r="G82" s="22">
        <f t="shared" ref="G82:G83" si="7">ROUND(E82*($F$13/100),0)</f>
        <v>0</v>
      </c>
      <c r="H82" s="22">
        <f t="shared" ref="H82:H83" si="8">IF(C82&gt;0,MAX(G82-F82,0),0)</f>
        <v>0</v>
      </c>
      <c r="I82" s="22">
        <f t="shared" ref="I82:I83" si="9">IF(E82&gt;0,MIN(F82/G82,1),0)</f>
        <v>0</v>
      </c>
      <c r="K82" s="2"/>
      <c r="L82" s="2" t="str">
        <f t="shared" ref="L82:L83" si="10">CONCATENATE(IF($C82&gt;0,$M82,""),L83)</f>
        <v/>
      </c>
      <c r="M82" s="2" t="str">
        <f t="shared" ref="M82:M83" si="11">CONCATENATE("&lt;tr&gt;&lt;td style=""color:",K82,";""&gt;",$B82,":&lt;/td&gt;&lt;td align=right&gt;",ROUND(F82,0),"&lt;/td&gt;&lt;td align=right&gt; ",ROUND(G82,0),"&lt;/td&gt;&lt;td align=right&gt;",ROUND(H82,0),"&lt;/td&gt;&lt;/tr&gt;")</f>
        <v>&lt;tr&gt;&lt;td style="color:;"&gt;:&lt;/td&gt;&lt;td align=right&gt;0&lt;/td&gt;&lt;td align=right&gt; 0&lt;/td&gt;&lt;td align=right&gt;0&lt;/td&gt;&lt;/tr&gt;</v>
      </c>
    </row>
    <row r="83" spans="1:13" x14ac:dyDescent="0.25">
      <c r="B83" s="7"/>
      <c r="C83" s="22"/>
      <c r="D83" s="22">
        <v>0</v>
      </c>
      <c r="E83" s="22">
        <v>0</v>
      </c>
      <c r="F83" s="22">
        <f t="shared" si="6"/>
        <v>0</v>
      </c>
      <c r="G83" s="22">
        <f t="shared" si="7"/>
        <v>0</v>
      </c>
      <c r="H83" s="22">
        <f t="shared" si="8"/>
        <v>0</v>
      </c>
      <c r="I83" s="22">
        <f t="shared" si="9"/>
        <v>0</v>
      </c>
      <c r="K83" s="2"/>
      <c r="L83" s="2" t="str">
        <f t="shared" si="10"/>
        <v/>
      </c>
      <c r="M83" s="2" t="str">
        <f t="shared" si="11"/>
        <v>&lt;tr&gt;&lt;td style="color:;"&gt;:&lt;/td&gt;&lt;td align=right&gt;0&lt;/td&gt;&lt;td align=right&gt; 0&lt;/td&gt;&lt;td align=right&gt;0&lt;/td&gt;&lt;/tr&gt;</v>
      </c>
    </row>
    <row r="84" spans="1:13" x14ac:dyDescent="0.25">
      <c r="L84" t="str">
        <f>IF($F84&gt;0,$M84,"")</f>
        <v/>
      </c>
    </row>
    <row r="87" spans="1:13" x14ac:dyDescent="0.25">
      <c r="A87" s="21"/>
    </row>
    <row r="88" spans="1:13" x14ac:dyDescent="0.25">
      <c r="A88" s="21"/>
    </row>
    <row r="89" spans="1:13" x14ac:dyDescent="0.25">
      <c r="A89" t="s">
        <v>26</v>
      </c>
    </row>
    <row r="90" spans="1:13" x14ac:dyDescent="0.25">
      <c r="A90" s="21"/>
    </row>
    <row r="92" spans="1:13" x14ac:dyDescent="0.25">
      <c r="A92" s="21"/>
    </row>
    <row r="93" spans="1:13" x14ac:dyDescent="0.25">
      <c r="A93" s="21"/>
    </row>
    <row r="94" spans="1:13" x14ac:dyDescent="0.25">
      <c r="A94" s="21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4CB7-39DB-4F16-AD4C-61A3F7F58538}">
  <dimension ref="A1:M84"/>
  <sheetViews>
    <sheetView tabSelected="1" zoomScale="85" zoomScaleNormal="85" workbookViewId="0">
      <selection activeCell="L18" sqref="L18"/>
    </sheetView>
  </sheetViews>
  <sheetFormatPr defaultRowHeight="15" x14ac:dyDescent="0.25"/>
  <cols>
    <col min="2" max="3" width="23.140625" customWidth="1" collapsed="1"/>
    <col min="4" max="4" width="10.7109375" bestFit="1" customWidth="1" collapsed="1"/>
    <col min="5" max="5" width="11" bestFit="1" customWidth="1" collapsed="1"/>
    <col min="8" max="8" width="10.7109375" bestFit="1" customWidth="1" collapsed="1"/>
    <col min="9" max="9" width="10.7109375" customWidth="1" collapsed="1"/>
    <col min="11" max="11" width="19.28515625" customWidth="1" collapsed="1"/>
    <col min="12" max="12" width="61.85546875" customWidth="1" collapsed="1"/>
    <col min="13" max="13" width="63" customWidth="1" collapsed="1"/>
  </cols>
  <sheetData>
    <row r="1" spans="1:13" x14ac:dyDescent="0.25">
      <c r="K1" s="4"/>
      <c r="L1" s="4"/>
      <c r="M1" s="4"/>
    </row>
    <row r="2" spans="1:13" x14ac:dyDescent="0.25">
      <c r="B2" s="1" t="s">
        <v>5</v>
      </c>
      <c r="C2" s="1"/>
      <c r="D2" s="1"/>
      <c r="K2" s="5" t="s">
        <v>11</v>
      </c>
      <c r="L2" s="4"/>
      <c r="M2" s="4"/>
    </row>
    <row r="3" spans="1:13" x14ac:dyDescent="0.25">
      <c r="B3" s="2" t="str">
        <f>_xlfn.CONCAT("&lt;tr&gt;&lt;td width=125&gt;",K5,"&lt;/td&gt;&lt;td width=75 align=right&gt;",K3,"&lt;/td&gt;&lt;td width=75 align=right&gt;",K4,"&lt;/td&gt;&lt;td width=75 align=right&gt;",K6,"&lt;/td&gt;&lt;/tr&gt;&lt;tr&gt;&lt;/tr&gt;")</f>
        <v>&lt;tr&gt;&lt;td width=125&gt;Neighborhoods&lt;/td&gt;&lt;td width=75 align=right&gt;Current&lt;/td&gt;&lt;td width=75 align=right&gt;Target&lt;/td&gt;&lt;td width=75 align=right&gt;Todo&lt;/td&gt;&lt;/tr&gt;&lt;tr&gt;&lt;/tr&gt;</v>
      </c>
      <c r="C3" s="2"/>
      <c r="D3" s="2"/>
      <c r="E3" s="2"/>
      <c r="F3" s="2"/>
      <c r="G3" s="2"/>
      <c r="H3" s="2"/>
      <c r="I3" s="2"/>
      <c r="J3" s="2"/>
      <c r="K3" s="4" t="s">
        <v>6</v>
      </c>
      <c r="L3" s="4"/>
      <c r="M3" s="4"/>
    </row>
    <row r="4" spans="1:13" x14ac:dyDescent="0.25">
      <c r="K4" s="4" t="s">
        <v>1</v>
      </c>
      <c r="L4" s="4"/>
      <c r="M4" s="4"/>
    </row>
    <row r="5" spans="1:13" x14ac:dyDescent="0.25">
      <c r="B5" s="1" t="s">
        <v>8</v>
      </c>
      <c r="C5" s="1"/>
      <c r="D5" s="1"/>
      <c r="K5" s="4" t="s">
        <v>19</v>
      </c>
      <c r="L5" s="4"/>
      <c r="M5" s="4"/>
    </row>
    <row r="6" spans="1:13" x14ac:dyDescent="0.25">
      <c r="B6" s="3" t="str">
        <f>_xlfn.CONCAT("The target is set to ",F13,"%","&lt;/p&gt;&lt;p&gt;You can look at the 'distance to green' overlay to find where green is more necessary")</f>
        <v>The target is set to 100%&lt;/p&gt;&lt;p&gt;You can look at the 'distance to green' overlay to find where green is more necessary</v>
      </c>
      <c r="K6" s="4" t="s">
        <v>4</v>
      </c>
      <c r="L6" s="4"/>
      <c r="M6" s="4"/>
    </row>
    <row r="7" spans="1:13" x14ac:dyDescent="0.25">
      <c r="K7" s="4" t="s">
        <v>25</v>
      </c>
      <c r="L7" s="4"/>
      <c r="M7" s="4"/>
    </row>
    <row r="9" spans="1:13" ht="15.75" thickBot="1" x14ac:dyDescent="0.3">
      <c r="A9" s="1" t="s">
        <v>10</v>
      </c>
      <c r="B9" s="1"/>
      <c r="C9" s="12" t="s">
        <v>14</v>
      </c>
      <c r="D9" s="8"/>
      <c r="E9" s="13" t="s">
        <v>3</v>
      </c>
      <c r="F9" s="13" t="s">
        <v>6</v>
      </c>
      <c r="G9" s="13" t="s">
        <v>1</v>
      </c>
      <c r="H9" s="13" t="s">
        <v>4</v>
      </c>
      <c r="I9" s="13" t="s">
        <v>0</v>
      </c>
      <c r="K9" s="6" t="s">
        <v>12</v>
      </c>
      <c r="L9" s="2"/>
      <c r="M9" s="2"/>
    </row>
    <row r="10" spans="1:13" ht="15.75" thickBot="1" x14ac:dyDescent="0.3">
      <c r="A10" s="17" t="str">
        <f>CONCATENATE("&lt;table&gt;",B3,L17,L10,"&lt;/table&gt;","&lt;p&gt;",$B6,"&lt;/p&gt;")</f>
        <v>&lt;table&gt;&lt;tr&gt;&lt;td width=125&gt;Neighborhoods&lt;/td&gt;&lt;td width=75 align=right&gt;Current&lt;/td&gt;&lt;td width=75 align=right&gt;Target&lt;/td&gt;&lt;td width=75 align=right&gt;Todo&lt;/td&gt;&lt;/tr&gt;&lt;tr&gt;&lt;/tr&gt;&lt;tr&gt;&lt;td style="color:#1D62C4;"&gt;Mercadal:&lt;/td&gt;&lt;td align=right&gt;166&lt;/td&gt;&lt;td align=right&gt; 176&lt;/td&gt;&lt;td align=right&gt;10&lt;/td&gt;&lt;/tr&gt;&lt;tr&gt;&lt;td style="color:#9C88D8;"&gt;Eixample Sud:&lt;/td&gt;&lt;td align=right&gt;129&lt;/td&gt;&lt;td align=right&gt; 1456&lt;/td&gt;&lt;td align=right&gt;1327&lt;/td&gt;&lt;/tr&gt;&lt;tr&gt;&lt;td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align=right&gt;220&lt;/td&gt;&lt;/tr&gt;&lt;/table&gt;&lt;hr&gt;&lt;table&gt;&lt;tr&gt;&lt;td width=125&gt;Total:&lt;/td&gt;&lt;td width=75 align=right&gt;1452&lt;/td&gt;&lt;td width=75 align=right&gt;6582&lt;/td&gt;&lt;td width=75 align=right&gt;5130&lt;/td&gt;&lt;/table&gt;&lt;p&gt;The target is set to 100%&lt;/p&gt;&lt;p&gt;You can look at the 'distance to green' overlay to find where green is more necessary&lt;/p&gt;</v>
      </c>
      <c r="B10" t="s">
        <v>17</v>
      </c>
      <c r="C10" s="8"/>
      <c r="D10" s="8" t="s">
        <v>23</v>
      </c>
      <c r="E10" s="14">
        <f>SUM(C17:C83)</f>
        <v>5</v>
      </c>
      <c r="F10" s="14">
        <f>IF(E10&gt; 0,SUM(F17:F83),0)</f>
        <v>1452</v>
      </c>
      <c r="G10" s="14">
        <f>IF(E10&gt;0,SUM(G17:G83),0)</f>
        <v>6582</v>
      </c>
      <c r="H10" s="14">
        <f>IF(E10&gt;0,SUM(H17:H83),0)</f>
        <v>5130</v>
      </c>
      <c r="I10" s="15">
        <f>IF(E10 &gt;0,SUM(I17:I83)/E10,0)</f>
        <v>0.28388604789034588</v>
      </c>
      <c r="K10" s="2"/>
      <c r="L10" s="2" t="str">
        <f>CONCATENATE("&lt;/table&gt;&lt;hr&gt;&lt;table&gt;&lt;tr&gt;&lt;td width=125&gt;",K7,":&lt;/td&gt;&lt;td width=75 align=right&gt;",ROUND($F10,1),"&lt;/td&gt;&lt;td width=75 align=right&gt;",$G10,"&lt;/td&gt;&lt;td width=75 align=right&gt;",ROUND($H10,1),"&lt;/td&gt;")</f>
        <v>&lt;/table&gt;&lt;hr&gt;&lt;table&gt;&lt;tr&gt;&lt;td width=125&gt;Total:&lt;/td&gt;&lt;td width=75 align=right&gt;1452&lt;/td&gt;&lt;td width=75 align=right&gt;6582&lt;/td&gt;&lt;td width=75 align=right&gt;5130&lt;/td&gt;</v>
      </c>
      <c r="M10" s="2"/>
    </row>
    <row r="11" spans="1:13" ht="15.75" thickBot="1" x14ac:dyDescent="0.3">
      <c r="C11" s="8"/>
      <c r="D11" s="12" t="s">
        <v>0</v>
      </c>
      <c r="E11" s="8"/>
      <c r="F11" s="8"/>
      <c r="G11" s="8"/>
      <c r="H11" s="8"/>
      <c r="I11" s="16">
        <f>ROUND(MIN(1,I10),2)</f>
        <v>0.28000000000000003</v>
      </c>
      <c r="K11" s="2"/>
      <c r="L11" s="2"/>
      <c r="M11" s="2"/>
    </row>
    <row r="12" spans="1:13" ht="15.75" thickBot="1" x14ac:dyDescent="0.3"/>
    <row r="13" spans="1:13" ht="15.75" thickBot="1" x14ac:dyDescent="0.3">
      <c r="D13" s="10" t="s">
        <v>15</v>
      </c>
      <c r="E13" s="9" t="s">
        <v>16</v>
      </c>
      <c r="F13" s="11">
        <f>SELECT_TARGET_WHERE_INDICATOR_IS_6</f>
        <v>100</v>
      </c>
      <c r="G13" s="20"/>
    </row>
    <row r="14" spans="1:13" x14ac:dyDescent="0.25">
      <c r="E14" s="1"/>
    </row>
    <row r="15" spans="1:13" x14ac:dyDescent="0.25">
      <c r="B15" s="7"/>
      <c r="C15" s="7"/>
      <c r="D15" s="7"/>
      <c r="E15" s="7"/>
      <c r="F15" s="7"/>
      <c r="G15" s="7"/>
      <c r="H15" s="7"/>
      <c r="I15" s="7"/>
      <c r="K15" s="6" t="s">
        <v>13</v>
      </c>
      <c r="L15" s="2"/>
      <c r="M15" s="2"/>
    </row>
    <row r="16" spans="1:13" s="1" customFormat="1" x14ac:dyDescent="0.25">
      <c r="B16" s="18" t="s">
        <v>9</v>
      </c>
      <c r="C16" s="18" t="s">
        <v>3</v>
      </c>
      <c r="D16" s="18" t="s">
        <v>36</v>
      </c>
      <c r="E16" s="18" t="s">
        <v>24</v>
      </c>
      <c r="F16" s="18" t="s">
        <v>6</v>
      </c>
      <c r="G16" s="18" t="s">
        <v>1</v>
      </c>
      <c r="H16" s="18" t="s">
        <v>4</v>
      </c>
      <c r="I16" s="18" t="s">
        <v>0</v>
      </c>
      <c r="K16" s="6" t="s">
        <v>18</v>
      </c>
      <c r="L16" s="6" t="s">
        <v>7</v>
      </c>
      <c r="M16" s="6" t="s">
        <v>2</v>
      </c>
    </row>
    <row r="17" spans="2:13" x14ac:dyDescent="0.25">
      <c r="B17" s="19" t="str">
        <f>IF(ISBLANK(Current!$B17),"",Current!$B17)</f>
        <v>Mercadal</v>
      </c>
      <c r="C17" s="19">
        <f>Current!C17</f>
        <v>1</v>
      </c>
      <c r="D17" s="7">
        <v>165.59298987965676</v>
      </c>
      <c r="E17" s="7">
        <v>176.15484061558817</v>
      </c>
      <c r="F17" s="7">
        <f t="shared" ref="F17:F80" si="0">IF(C17&gt;0,ROUND(D17,0),0)</f>
        <v>166</v>
      </c>
      <c r="G17" s="7">
        <f>ROUND(E17*($F$13/100),0)</f>
        <v>176</v>
      </c>
      <c r="H17" s="7">
        <f>IF(C17&gt;0,MAX(G17-F17,0),0)</f>
        <v>10</v>
      </c>
      <c r="I17" s="7">
        <f>IF(C17&gt;0,IF(E17&gt;0,MIN(F17/G17,1),1),0)</f>
        <v>0.94318181818181823</v>
      </c>
      <c r="K17" s="2" t="str">
        <f>IF(ISBLANK(Current!$K17),"",Current!$K17)</f>
        <v>#1D62C4</v>
      </c>
      <c r="L17" s="2" t="str">
        <f>CONCATENATE(IF($C17&gt;0,$M17,""),L18)</f>
        <v>&lt;tr&gt;&lt;td style="color:#1D62C4;"&gt;Mercadal:&lt;/td&gt;&lt;td align=right&gt;166&lt;/td&gt;&lt;td align=right&gt; 176&lt;/td&gt;&lt;td align=right&gt;10&lt;/td&gt;&lt;/tr&gt;&lt;tr&gt;&lt;td style="color:#9C88D8;"&gt;Eixample Sud:&lt;/td&gt;&lt;td align=right&gt;129&lt;/td&gt;&lt;td align=right&gt; 1456&lt;/td&gt;&lt;td align=right&gt;1327&lt;/td&gt;&lt;/tr&gt;&lt;tr&gt;&lt;td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17" s="2" t="str">
        <f>CONCATENATE("&lt;tr&gt;&lt;td style=""color:",K17,";""&gt;",$B17,":&lt;/td&gt;&lt;td align=right&gt;",ROUND(F17,0),"&lt;/td&gt;&lt;td align=right&gt; ",ROUND(G17,0),"&lt;/td&gt;&lt;td align=right&gt;",ROUND(H17,0),"&lt;/td&gt;&lt;/tr&gt;")</f>
        <v>&lt;tr&gt;&lt;td style="color:#1D62C4;"&gt;Mercadal:&lt;/td&gt;&lt;td align=right&gt;166&lt;/td&gt;&lt;td align=right&gt; 176&lt;/td&gt;&lt;td align=right&gt;10&lt;/td&gt;&lt;/tr&gt;</v>
      </c>
    </row>
    <row r="18" spans="2:13" x14ac:dyDescent="0.25">
      <c r="B18" s="19" t="str">
        <f>IF(ISBLANK(Current!$B18),"",Current!$B18)</f>
        <v>Eixample Sud</v>
      </c>
      <c r="C18" s="19">
        <f>Current!C18</f>
        <v>1</v>
      </c>
      <c r="D18" s="7">
        <v>128.92238634539214</v>
      </c>
      <c r="E18" s="7">
        <v>1456.4263426807843</v>
      </c>
      <c r="F18" s="7">
        <f t="shared" si="0"/>
        <v>129</v>
      </c>
      <c r="G18" s="7">
        <f t="shared" ref="G18:G81" si="1">ROUND(E18*($F$13/100),0)</f>
        <v>1456</v>
      </c>
      <c r="H18" s="7">
        <f t="shared" ref="H18:H81" si="2">IF(C18&gt;0,MAX(G18-F18,0),0)</f>
        <v>1327</v>
      </c>
      <c r="I18" s="7">
        <f t="shared" ref="I18:I81" si="3">IF(C18&gt;0,IF(E18&gt;0,MIN(F18/G18,1),1),0)</f>
        <v>8.8598901098901103E-2</v>
      </c>
      <c r="K18" s="2" t="str">
        <f>IF(ISBLANK(Current!$K18),"",Current!$K18)</f>
        <v>#9C88D8</v>
      </c>
      <c r="L18" s="2" t="str">
        <f t="shared" ref="L18:L81" si="4">CONCATENATE(IF($C18&gt;0,$M18,""),L19)</f>
        <v>&lt;tr&gt;&lt;td style="color:#9C88D8;"&gt;Eixample Sud:&lt;/td&gt;&lt;td align=right&gt;129&lt;/td&gt;&lt;td align=right&gt; 1456&lt;/td&gt;&lt;td align=right&gt;1327&lt;/td&gt;&lt;/tr&gt;&lt;tr&gt;&lt;td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18" s="2" t="str">
        <f t="shared" ref="M18:M81" si="5">CONCATENATE("&lt;tr&gt;&lt;td style=""color:",K18,";""&gt;",$B18,":&lt;/td&gt;&lt;td align=right&gt;",ROUND(F18,0),"&lt;/td&gt;&lt;td align=right&gt; ",ROUND(G18,0),"&lt;/td&gt;&lt;td align=right&gt;",ROUND(H18,0),"&lt;/td&gt;&lt;/tr&gt;")</f>
        <v>&lt;tr&gt;&lt;td style="color:#9C88D8;"&gt;Eixample Sud:&lt;/td&gt;&lt;td align=right&gt;129&lt;/td&gt;&lt;td align=right&gt; 1456&lt;/td&gt;&lt;td align=right&gt;1327&lt;/td&gt;&lt;/tr&gt;</v>
      </c>
    </row>
    <row r="19" spans="2:13" x14ac:dyDescent="0.25">
      <c r="B19" s="19" t="str">
        <f>IF(ISBLANK(Current!$B19),"",Current!$B19)</f>
        <v>Barri Vell</v>
      </c>
      <c r="C19" s="19">
        <f>Current!C19</f>
        <v>0</v>
      </c>
      <c r="D19" s="7">
        <v>0</v>
      </c>
      <c r="E19" s="7">
        <v>0</v>
      </c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  <c r="K19" s="2" t="str">
        <f>IF(ISBLANK(Current!$K19),"",Current!$K19)</f>
        <v>#62F69B</v>
      </c>
      <c r="L19" s="2" t="str">
        <f t="shared" si="4"/>
        <v>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19" s="2" t="str">
        <f t="shared" si="5"/>
        <v>&lt;tr&gt;&lt;td style="color:#62F69B;"&gt;Barri Vell:&lt;/td&gt;&lt;td align=right&gt;0&lt;/td&gt;&lt;td align=right&gt; 0&lt;/td&gt;&lt;td align=right&gt;0&lt;/td&gt;&lt;/tr&gt;</v>
      </c>
    </row>
    <row r="20" spans="2:13" x14ac:dyDescent="0.25">
      <c r="B20" s="19" t="str">
        <f>IF(ISBLANK(Current!$B20),"",Current!$B20)</f>
        <v>Eixample Nord</v>
      </c>
      <c r="C20" s="19">
        <f>Current!C20</f>
        <v>1</v>
      </c>
      <c r="D20" s="7">
        <v>1072.2133476785784</v>
      </c>
      <c r="E20" s="7">
        <v>4032.4420912314695</v>
      </c>
      <c r="F20" s="7">
        <f t="shared" si="0"/>
        <v>1072</v>
      </c>
      <c r="G20" s="7">
        <f t="shared" si="1"/>
        <v>4032</v>
      </c>
      <c r="H20" s="7">
        <f t="shared" si="2"/>
        <v>2960</v>
      </c>
      <c r="I20" s="7">
        <f t="shared" si="3"/>
        <v>0.26587301587301587</v>
      </c>
      <c r="K20" s="2" t="str">
        <f>IF(ISBLANK(Current!$K20),"",Current!$K20)</f>
        <v>#32502D</v>
      </c>
      <c r="L20" s="2" t="str">
        <f t="shared" si="4"/>
        <v>&lt;tr&gt;&lt;td style="color:#32502D;"&gt;Eixample Nord:&lt;/td&gt;&lt;td align=right&gt;1072&lt;/td&gt;&lt;td align=right&gt; 4032&lt;/td&gt;&lt;td align=right&gt;2960&lt;/td&gt;&lt;/tr&gt;&lt;tr&gt;&lt;td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20" s="2" t="str">
        <f t="shared" si="5"/>
        <v>&lt;tr&gt;&lt;td style="color:#32502D;"&gt;Eixample Nord:&lt;/td&gt;&lt;td align=right&gt;1072&lt;/td&gt;&lt;td align=right&gt; 4032&lt;/td&gt;&lt;td align=right&gt;2960&lt;/td&gt;&lt;/tr&gt;</v>
      </c>
    </row>
    <row r="21" spans="2:13" x14ac:dyDescent="0.25">
      <c r="B21" s="19" t="str">
        <f>IF(ISBLANK(Current!$B21),"",Current!$B21)</f>
        <v>Carme</v>
      </c>
      <c r="C21" s="19">
        <f>Current!C21</f>
        <v>1</v>
      </c>
      <c r="D21" s="7">
        <v>84.947558216862674</v>
      </c>
      <c r="E21" s="7">
        <v>697.78085603529394</v>
      </c>
      <c r="F21" s="7">
        <f t="shared" si="0"/>
        <v>85</v>
      </c>
      <c r="G21" s="7">
        <f t="shared" si="1"/>
        <v>698</v>
      </c>
      <c r="H21" s="7">
        <f t="shared" si="2"/>
        <v>613</v>
      </c>
      <c r="I21" s="7">
        <f t="shared" si="3"/>
        <v>0.12177650429799428</v>
      </c>
      <c r="K21" s="2" t="str">
        <f>IF(ISBLANK(Current!$K21),"",Current!$K21)</f>
        <v>#F32D74</v>
      </c>
      <c r="L21" s="2" t="str">
        <f t="shared" si="4"/>
        <v>&lt;tr&gt;&lt;td style="color:#F32D74;"&gt;Carme:&lt;/td&gt;&lt;td align=right&gt;85&lt;/td&gt;&lt;td align=right&gt; 698&lt;/td&gt;&lt;td align=right&gt;613&lt;/td&gt;&lt;/tr&gt;&lt;tr&gt;&lt;td style="color:#FB2350;"&gt;Montilivi:&lt;/td&gt;&lt;td align=right&gt;0&lt;/td&gt;&lt;td align=right&gt; 220&lt;/td&gt;&lt;td align=right&gt;220&lt;/td&gt;&lt;/tr&gt;</v>
      </c>
      <c r="M21" s="2" t="str">
        <f t="shared" si="5"/>
        <v>&lt;tr&gt;&lt;td style="color:#F32D74;"&gt;Carme:&lt;/td&gt;&lt;td align=right&gt;85&lt;/td&gt;&lt;td align=right&gt; 698&lt;/td&gt;&lt;td align=right&gt;613&lt;/td&gt;&lt;/tr&gt;</v>
      </c>
    </row>
    <row r="22" spans="2:13" x14ac:dyDescent="0.25">
      <c r="B22" s="19" t="str">
        <f>IF(ISBLANK(Current!$B22),"",Current!$B22)</f>
        <v>Montilivi</v>
      </c>
      <c r="C22" s="19">
        <f>Current!C22</f>
        <v>1</v>
      </c>
      <c r="D22" s="7">
        <v>0.21587909499999999</v>
      </c>
      <c r="E22" s="7">
        <v>220.14936607450977</v>
      </c>
      <c r="F22" s="7">
        <f t="shared" si="0"/>
        <v>0</v>
      </c>
      <c r="G22" s="7">
        <f t="shared" si="1"/>
        <v>220</v>
      </c>
      <c r="H22" s="7">
        <f t="shared" si="2"/>
        <v>220</v>
      </c>
      <c r="I22" s="7">
        <f t="shared" si="3"/>
        <v>0</v>
      </c>
      <c r="K22" s="2" t="str">
        <f>IF(ISBLANK(Current!$K22),"",Current!$K22)</f>
        <v>#FB2350</v>
      </c>
      <c r="L22" s="2" t="str">
        <f t="shared" si="4"/>
        <v>&lt;tr&gt;&lt;td style="color:#FB2350;"&gt;Montilivi:&lt;/td&gt;&lt;td align=right&gt;0&lt;/td&gt;&lt;td align=right&gt; 220&lt;/td&gt;&lt;td align=right&gt;220&lt;/td&gt;&lt;/tr&gt;</v>
      </c>
      <c r="M22" s="2" t="str">
        <f t="shared" si="5"/>
        <v>&lt;tr&gt;&lt;td style="color:#FB2350;"&gt;Montilivi:&lt;/td&gt;&lt;td align=right&gt;0&lt;/td&gt;&lt;td align=right&gt; 220&lt;/td&gt;&lt;td align=right&gt;220&lt;/td&gt;&lt;/tr&gt;</v>
      </c>
    </row>
    <row r="23" spans="2:13" x14ac:dyDescent="0.25">
      <c r="B23" s="19" t="str">
        <f>IF(ISBLANK(Current!$B23),"",Current!$B23)</f>
        <v/>
      </c>
      <c r="C23" s="19">
        <f>Current!C23</f>
        <v>0</v>
      </c>
      <c r="D23" s="7">
        <v>0</v>
      </c>
      <c r="E23" s="7">
        <v>0</v>
      </c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  <c r="K23" s="2" t="str">
        <f>IF(ISBLANK(Current!$K23),"",Current!$K23)</f>
        <v/>
      </c>
      <c r="L23" s="2" t="str">
        <f t="shared" si="4"/>
        <v/>
      </c>
      <c r="M23" s="2" t="str">
        <f t="shared" si="5"/>
        <v>&lt;tr&gt;&lt;td style="color:;"&gt;:&lt;/td&gt;&lt;td align=right&gt;0&lt;/td&gt;&lt;td align=right&gt; 0&lt;/td&gt;&lt;td align=right&gt;0&lt;/td&gt;&lt;/tr&gt;</v>
      </c>
    </row>
    <row r="24" spans="2:13" x14ac:dyDescent="0.25">
      <c r="B24" s="19" t="str">
        <f>IF(ISBLANK(Current!$B24),"",Current!$B24)</f>
        <v/>
      </c>
      <c r="C24" s="19">
        <f>Current!C24</f>
        <v>0</v>
      </c>
      <c r="D24" s="7">
        <v>0</v>
      </c>
      <c r="E24" s="7">
        <v>0</v>
      </c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  <c r="K24" s="2" t="str">
        <f>IF(ISBLANK(Current!$K24),"",Current!$K24)</f>
        <v/>
      </c>
      <c r="L24" s="2" t="str">
        <f t="shared" si="4"/>
        <v/>
      </c>
      <c r="M24" s="2" t="str">
        <f t="shared" si="5"/>
        <v>&lt;tr&gt;&lt;td style="color:;"&gt;:&lt;/td&gt;&lt;td align=right&gt;0&lt;/td&gt;&lt;td align=right&gt; 0&lt;/td&gt;&lt;td align=right&gt;0&lt;/td&gt;&lt;/tr&gt;</v>
      </c>
    </row>
    <row r="25" spans="2:13" x14ac:dyDescent="0.25">
      <c r="B25" s="19" t="str">
        <f>IF(ISBLANK(Current!$B25),"",Current!$B25)</f>
        <v/>
      </c>
      <c r="C25" s="19">
        <f>Current!C25</f>
        <v>0</v>
      </c>
      <c r="D25" s="7">
        <v>0</v>
      </c>
      <c r="E25" s="7">
        <v>0</v>
      </c>
      <c r="F25" s="7">
        <f t="shared" si="0"/>
        <v>0</v>
      </c>
      <c r="G25" s="7">
        <f t="shared" si="1"/>
        <v>0</v>
      </c>
      <c r="H25" s="7">
        <f t="shared" si="2"/>
        <v>0</v>
      </c>
      <c r="I25" s="7">
        <f t="shared" si="3"/>
        <v>0</v>
      </c>
      <c r="K25" s="2" t="str">
        <f>IF(ISBLANK(Current!$K25),"",Current!$K25)</f>
        <v/>
      </c>
      <c r="L25" s="2" t="str">
        <f t="shared" si="4"/>
        <v/>
      </c>
      <c r="M25" s="2" t="str">
        <f t="shared" si="5"/>
        <v>&lt;tr&gt;&lt;td style="color:;"&gt;:&lt;/td&gt;&lt;td align=right&gt;0&lt;/td&gt;&lt;td align=right&gt; 0&lt;/td&gt;&lt;td align=right&gt;0&lt;/td&gt;&lt;/tr&gt;</v>
      </c>
    </row>
    <row r="26" spans="2:13" x14ac:dyDescent="0.25">
      <c r="B26" s="19" t="str">
        <f>IF(ISBLANK(Current!$B26),"",Current!$B26)</f>
        <v/>
      </c>
      <c r="C26" s="19">
        <f>Current!C26</f>
        <v>0</v>
      </c>
      <c r="D26" s="7">
        <v>0</v>
      </c>
      <c r="E26" s="7">
        <v>0</v>
      </c>
      <c r="F26" s="7">
        <f t="shared" si="0"/>
        <v>0</v>
      </c>
      <c r="G26" s="7">
        <f t="shared" si="1"/>
        <v>0</v>
      </c>
      <c r="H26" s="7">
        <f t="shared" si="2"/>
        <v>0</v>
      </c>
      <c r="I26" s="7">
        <f t="shared" si="3"/>
        <v>0</v>
      </c>
      <c r="K26" s="2" t="str">
        <f>IF(ISBLANK(Current!$K26),"",Current!$K26)</f>
        <v/>
      </c>
      <c r="L26" s="2" t="str">
        <f t="shared" si="4"/>
        <v/>
      </c>
      <c r="M26" s="2" t="str">
        <f t="shared" si="5"/>
        <v>&lt;tr&gt;&lt;td style="color:;"&gt;:&lt;/td&gt;&lt;td align=right&gt;0&lt;/td&gt;&lt;td align=right&gt; 0&lt;/td&gt;&lt;td align=right&gt;0&lt;/td&gt;&lt;/tr&gt;</v>
      </c>
    </row>
    <row r="27" spans="2:13" x14ac:dyDescent="0.25">
      <c r="B27" s="19" t="str">
        <f>IF(ISBLANK(Current!$B27),"",Current!$B27)</f>
        <v/>
      </c>
      <c r="C27" s="19">
        <f>Current!C27</f>
        <v>0</v>
      </c>
      <c r="D27" s="7">
        <v>0</v>
      </c>
      <c r="E27" s="7">
        <v>0</v>
      </c>
      <c r="F27" s="7">
        <f t="shared" si="0"/>
        <v>0</v>
      </c>
      <c r="G27" s="7">
        <f t="shared" si="1"/>
        <v>0</v>
      </c>
      <c r="H27" s="7">
        <f t="shared" si="2"/>
        <v>0</v>
      </c>
      <c r="I27" s="7">
        <f t="shared" si="3"/>
        <v>0</v>
      </c>
      <c r="K27" s="2" t="str">
        <f>IF(ISBLANK(Current!$K27),"",Current!$K27)</f>
        <v/>
      </c>
      <c r="L27" s="2" t="str">
        <f t="shared" si="4"/>
        <v/>
      </c>
      <c r="M27" s="2" t="str">
        <f t="shared" si="5"/>
        <v>&lt;tr&gt;&lt;td style="color:;"&gt;:&lt;/td&gt;&lt;td align=right&gt;0&lt;/td&gt;&lt;td align=right&gt; 0&lt;/td&gt;&lt;td align=right&gt;0&lt;/td&gt;&lt;/tr&gt;</v>
      </c>
    </row>
    <row r="28" spans="2:13" x14ac:dyDescent="0.25">
      <c r="B28" s="19" t="str">
        <f>IF(ISBLANK(Current!$B28),"",Current!$B28)</f>
        <v/>
      </c>
      <c r="C28" s="19">
        <f>Current!C28</f>
        <v>0</v>
      </c>
      <c r="D28" s="7">
        <v>0</v>
      </c>
      <c r="E28" s="7">
        <v>0</v>
      </c>
      <c r="F28" s="7">
        <f t="shared" si="0"/>
        <v>0</v>
      </c>
      <c r="G28" s="7">
        <f t="shared" si="1"/>
        <v>0</v>
      </c>
      <c r="H28" s="7">
        <f t="shared" si="2"/>
        <v>0</v>
      </c>
      <c r="I28" s="7">
        <f t="shared" si="3"/>
        <v>0</v>
      </c>
      <c r="K28" s="2" t="str">
        <f>IF(ISBLANK(Current!$K28),"",Current!$K28)</f>
        <v/>
      </c>
      <c r="L28" s="2" t="str">
        <f t="shared" si="4"/>
        <v/>
      </c>
      <c r="M28" s="2" t="str">
        <f t="shared" si="5"/>
        <v>&lt;tr&gt;&lt;td style="color:;"&gt;:&lt;/td&gt;&lt;td align=right&gt;0&lt;/td&gt;&lt;td align=right&gt; 0&lt;/td&gt;&lt;td align=right&gt;0&lt;/td&gt;&lt;/tr&gt;</v>
      </c>
    </row>
    <row r="29" spans="2:13" x14ac:dyDescent="0.25">
      <c r="B29" s="19" t="str">
        <f>IF(ISBLANK(Current!$B29),"",Current!$B29)</f>
        <v/>
      </c>
      <c r="C29" s="19">
        <f>Current!C29</f>
        <v>0</v>
      </c>
      <c r="D29" s="7">
        <v>0</v>
      </c>
      <c r="E29" s="7">
        <v>0</v>
      </c>
      <c r="F29" s="7">
        <f t="shared" si="0"/>
        <v>0</v>
      </c>
      <c r="G29" s="7">
        <f t="shared" si="1"/>
        <v>0</v>
      </c>
      <c r="H29" s="7">
        <f t="shared" si="2"/>
        <v>0</v>
      </c>
      <c r="I29" s="7">
        <f t="shared" si="3"/>
        <v>0</v>
      </c>
      <c r="K29" s="2" t="str">
        <f>IF(ISBLANK(Current!$K29),"",Current!$K29)</f>
        <v/>
      </c>
      <c r="L29" s="2" t="str">
        <f t="shared" si="4"/>
        <v/>
      </c>
      <c r="M29" s="2" t="str">
        <f t="shared" si="5"/>
        <v>&lt;tr&gt;&lt;td style="color:;"&gt;:&lt;/td&gt;&lt;td align=right&gt;0&lt;/td&gt;&lt;td align=right&gt; 0&lt;/td&gt;&lt;td align=right&gt;0&lt;/td&gt;&lt;/tr&gt;</v>
      </c>
    </row>
    <row r="30" spans="2:13" x14ac:dyDescent="0.25">
      <c r="B30" s="19" t="str">
        <f>IF(ISBLANK(Current!$B30),"",Current!$B30)</f>
        <v/>
      </c>
      <c r="C30" s="19">
        <f>Current!C30</f>
        <v>0</v>
      </c>
      <c r="D30" s="7">
        <v>0</v>
      </c>
      <c r="E30" s="7">
        <v>0</v>
      </c>
      <c r="F30" s="7">
        <f t="shared" si="0"/>
        <v>0</v>
      </c>
      <c r="G30" s="7">
        <f t="shared" si="1"/>
        <v>0</v>
      </c>
      <c r="H30" s="7">
        <f t="shared" si="2"/>
        <v>0</v>
      </c>
      <c r="I30" s="7">
        <f t="shared" si="3"/>
        <v>0</v>
      </c>
      <c r="K30" s="2" t="str">
        <f>IF(ISBLANK(Current!$K30),"",Current!$K30)</f>
        <v/>
      </c>
      <c r="L30" s="2" t="str">
        <f t="shared" si="4"/>
        <v/>
      </c>
      <c r="M30" s="2" t="str">
        <f t="shared" si="5"/>
        <v>&lt;tr&gt;&lt;td style="color:;"&gt;:&lt;/td&gt;&lt;td align=right&gt;0&lt;/td&gt;&lt;td align=right&gt; 0&lt;/td&gt;&lt;td align=right&gt;0&lt;/td&gt;&lt;/tr&gt;</v>
      </c>
    </row>
    <row r="31" spans="2:13" x14ac:dyDescent="0.25">
      <c r="B31" s="19" t="str">
        <f>IF(ISBLANK(Current!$B31),"",Current!$B31)</f>
        <v/>
      </c>
      <c r="C31" s="19">
        <f>Current!C31</f>
        <v>0</v>
      </c>
      <c r="D31" s="7">
        <v>0</v>
      </c>
      <c r="E31" s="7">
        <v>0</v>
      </c>
      <c r="F31" s="7">
        <f t="shared" si="0"/>
        <v>0</v>
      </c>
      <c r="G31" s="7">
        <f t="shared" si="1"/>
        <v>0</v>
      </c>
      <c r="H31" s="7">
        <f t="shared" si="2"/>
        <v>0</v>
      </c>
      <c r="I31" s="7">
        <f t="shared" si="3"/>
        <v>0</v>
      </c>
      <c r="K31" s="2" t="str">
        <f>IF(ISBLANK(Current!$K31),"",Current!$K31)</f>
        <v/>
      </c>
      <c r="L31" s="2" t="str">
        <f t="shared" si="4"/>
        <v/>
      </c>
      <c r="M31" s="2" t="str">
        <f t="shared" si="5"/>
        <v>&lt;tr&gt;&lt;td style="color:;"&gt;:&lt;/td&gt;&lt;td align=right&gt;0&lt;/td&gt;&lt;td align=right&gt; 0&lt;/td&gt;&lt;td align=right&gt;0&lt;/td&gt;&lt;/tr&gt;</v>
      </c>
    </row>
    <row r="32" spans="2:13" x14ac:dyDescent="0.25">
      <c r="B32" s="19" t="str">
        <f>IF(ISBLANK(Current!$B32),"",Current!$B32)</f>
        <v/>
      </c>
      <c r="C32" s="19">
        <f>Current!C32</f>
        <v>0</v>
      </c>
      <c r="D32" s="7">
        <v>0</v>
      </c>
      <c r="E32" s="7">
        <v>0</v>
      </c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  <c r="K32" s="2" t="str">
        <f>IF(ISBLANK(Current!$K32),"",Current!$K32)</f>
        <v/>
      </c>
      <c r="L32" s="2" t="str">
        <f t="shared" si="4"/>
        <v/>
      </c>
      <c r="M32" s="2" t="str">
        <f t="shared" si="5"/>
        <v>&lt;tr&gt;&lt;td style="color:;"&gt;:&lt;/td&gt;&lt;td align=right&gt;0&lt;/td&gt;&lt;td align=right&gt; 0&lt;/td&gt;&lt;td align=right&gt;0&lt;/td&gt;&lt;/tr&gt;</v>
      </c>
    </row>
    <row r="33" spans="2:13" x14ac:dyDescent="0.25">
      <c r="B33" s="19" t="str">
        <f>IF(ISBLANK(Current!$B33),"",Current!$B33)</f>
        <v/>
      </c>
      <c r="C33" s="19">
        <f>Current!C33</f>
        <v>0</v>
      </c>
      <c r="D33" s="7">
        <v>0</v>
      </c>
      <c r="E33" s="7">
        <v>0</v>
      </c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  <c r="K33" s="2" t="str">
        <f>IF(ISBLANK(Current!$K33),"",Current!$K33)</f>
        <v/>
      </c>
      <c r="L33" s="2" t="str">
        <f t="shared" si="4"/>
        <v/>
      </c>
      <c r="M33" s="2" t="str">
        <f t="shared" si="5"/>
        <v>&lt;tr&gt;&lt;td style="color:;"&gt;:&lt;/td&gt;&lt;td align=right&gt;0&lt;/td&gt;&lt;td align=right&gt; 0&lt;/td&gt;&lt;td align=right&gt;0&lt;/td&gt;&lt;/tr&gt;</v>
      </c>
    </row>
    <row r="34" spans="2:13" x14ac:dyDescent="0.25">
      <c r="B34" s="19" t="str">
        <f>IF(ISBLANK(Current!$B34),"",Current!$B34)</f>
        <v/>
      </c>
      <c r="C34" s="19">
        <f>Current!C34</f>
        <v>0</v>
      </c>
      <c r="D34" s="7">
        <v>0</v>
      </c>
      <c r="E34" s="7">
        <v>0</v>
      </c>
      <c r="F34" s="7">
        <f t="shared" si="0"/>
        <v>0</v>
      </c>
      <c r="G34" s="7">
        <f t="shared" si="1"/>
        <v>0</v>
      </c>
      <c r="H34" s="7">
        <f t="shared" si="2"/>
        <v>0</v>
      </c>
      <c r="I34" s="7">
        <f t="shared" si="3"/>
        <v>0</v>
      </c>
      <c r="K34" s="2" t="str">
        <f>IF(ISBLANK(Current!$K34),"",Current!$K34)</f>
        <v/>
      </c>
      <c r="L34" s="2" t="str">
        <f t="shared" si="4"/>
        <v/>
      </c>
      <c r="M34" s="2" t="str">
        <f t="shared" si="5"/>
        <v>&lt;tr&gt;&lt;td style="color:;"&gt;:&lt;/td&gt;&lt;td align=right&gt;0&lt;/td&gt;&lt;td align=right&gt; 0&lt;/td&gt;&lt;td align=right&gt;0&lt;/td&gt;&lt;/tr&gt;</v>
      </c>
    </row>
    <row r="35" spans="2:13" x14ac:dyDescent="0.25">
      <c r="B35" s="19" t="str">
        <f>IF(ISBLANK(Current!$B35),"",Current!$B35)</f>
        <v/>
      </c>
      <c r="C35" s="19">
        <f>Current!C35</f>
        <v>0</v>
      </c>
      <c r="D35" s="7">
        <v>0</v>
      </c>
      <c r="E35" s="7">
        <v>0</v>
      </c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  <c r="K35" s="2" t="str">
        <f>IF(ISBLANK(Current!$K35),"",Current!$K35)</f>
        <v/>
      </c>
      <c r="L35" s="2" t="str">
        <f t="shared" si="4"/>
        <v/>
      </c>
      <c r="M35" s="2" t="str">
        <f t="shared" si="5"/>
        <v>&lt;tr&gt;&lt;td style="color:;"&gt;:&lt;/td&gt;&lt;td align=right&gt;0&lt;/td&gt;&lt;td align=right&gt; 0&lt;/td&gt;&lt;td align=right&gt;0&lt;/td&gt;&lt;/tr&gt;</v>
      </c>
    </row>
    <row r="36" spans="2:13" x14ac:dyDescent="0.25">
      <c r="B36" s="19" t="str">
        <f>IF(ISBLANK(Current!$B36),"",Current!$B36)</f>
        <v/>
      </c>
      <c r="C36" s="19">
        <f>Current!C36</f>
        <v>0</v>
      </c>
      <c r="D36" s="7">
        <v>0</v>
      </c>
      <c r="E36" s="7">
        <v>0</v>
      </c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  <c r="K36" s="2" t="str">
        <f>IF(ISBLANK(Current!$K36),"",Current!$K36)</f>
        <v/>
      </c>
      <c r="L36" s="2" t="str">
        <f t="shared" si="4"/>
        <v/>
      </c>
      <c r="M36" s="2" t="str">
        <f t="shared" si="5"/>
        <v>&lt;tr&gt;&lt;td style="color:;"&gt;:&lt;/td&gt;&lt;td align=right&gt;0&lt;/td&gt;&lt;td align=right&gt; 0&lt;/td&gt;&lt;td align=right&gt;0&lt;/td&gt;&lt;/tr&gt;</v>
      </c>
    </row>
    <row r="37" spans="2:13" x14ac:dyDescent="0.25">
      <c r="B37" s="19" t="str">
        <f>IF(ISBLANK(Current!$B37),"",Current!$B37)</f>
        <v/>
      </c>
      <c r="C37" s="19">
        <f>Current!C37</f>
        <v>0</v>
      </c>
      <c r="D37" s="7">
        <v>0</v>
      </c>
      <c r="E37" s="7">
        <v>0</v>
      </c>
      <c r="F37" s="7">
        <f t="shared" si="0"/>
        <v>0</v>
      </c>
      <c r="G37" s="7">
        <f t="shared" si="1"/>
        <v>0</v>
      </c>
      <c r="H37" s="7">
        <f t="shared" si="2"/>
        <v>0</v>
      </c>
      <c r="I37" s="7">
        <f t="shared" si="3"/>
        <v>0</v>
      </c>
      <c r="K37" s="2" t="str">
        <f>IF(ISBLANK(Current!$K37),"",Current!$K37)</f>
        <v/>
      </c>
      <c r="L37" s="2" t="str">
        <f t="shared" si="4"/>
        <v/>
      </c>
      <c r="M37" s="2" t="str">
        <f t="shared" si="5"/>
        <v>&lt;tr&gt;&lt;td style="color:;"&gt;:&lt;/td&gt;&lt;td align=right&gt;0&lt;/td&gt;&lt;td align=right&gt; 0&lt;/td&gt;&lt;td align=right&gt;0&lt;/td&gt;&lt;/tr&gt;</v>
      </c>
    </row>
    <row r="38" spans="2:13" x14ac:dyDescent="0.25">
      <c r="B38" s="19" t="str">
        <f>IF(ISBLANK(Current!$B38),"",Current!$B38)</f>
        <v/>
      </c>
      <c r="C38" s="19">
        <f>Current!C38</f>
        <v>0</v>
      </c>
      <c r="D38" s="7">
        <v>0</v>
      </c>
      <c r="E38" s="7">
        <v>0</v>
      </c>
      <c r="F38" s="7">
        <f t="shared" si="0"/>
        <v>0</v>
      </c>
      <c r="G38" s="7">
        <f t="shared" si="1"/>
        <v>0</v>
      </c>
      <c r="H38" s="7">
        <f t="shared" si="2"/>
        <v>0</v>
      </c>
      <c r="I38" s="7">
        <f t="shared" si="3"/>
        <v>0</v>
      </c>
      <c r="K38" s="2" t="str">
        <f>IF(ISBLANK(Current!$K38),"",Current!$K38)</f>
        <v/>
      </c>
      <c r="L38" s="2" t="str">
        <f t="shared" si="4"/>
        <v/>
      </c>
      <c r="M38" s="2" t="str">
        <f t="shared" si="5"/>
        <v>&lt;tr&gt;&lt;td style="color:;"&gt;:&lt;/td&gt;&lt;td align=right&gt;0&lt;/td&gt;&lt;td align=right&gt; 0&lt;/td&gt;&lt;td align=right&gt;0&lt;/td&gt;&lt;/tr&gt;</v>
      </c>
    </row>
    <row r="39" spans="2:13" x14ac:dyDescent="0.25">
      <c r="B39" s="19" t="str">
        <f>IF(ISBLANK(Current!$B39),"",Current!$B39)</f>
        <v/>
      </c>
      <c r="C39" s="19">
        <f>Current!C39</f>
        <v>0</v>
      </c>
      <c r="D39" s="7">
        <v>0</v>
      </c>
      <c r="E39" s="7">
        <v>0</v>
      </c>
      <c r="F39" s="7">
        <f t="shared" si="0"/>
        <v>0</v>
      </c>
      <c r="G39" s="7">
        <f t="shared" si="1"/>
        <v>0</v>
      </c>
      <c r="H39" s="7">
        <f t="shared" si="2"/>
        <v>0</v>
      </c>
      <c r="I39" s="7">
        <f t="shared" si="3"/>
        <v>0</v>
      </c>
      <c r="K39" s="2" t="str">
        <f>IF(ISBLANK(Current!$K39),"",Current!$K39)</f>
        <v/>
      </c>
      <c r="L39" s="2" t="str">
        <f t="shared" si="4"/>
        <v/>
      </c>
      <c r="M39" s="2" t="str">
        <f t="shared" si="5"/>
        <v>&lt;tr&gt;&lt;td style="color:;"&gt;:&lt;/td&gt;&lt;td align=right&gt;0&lt;/td&gt;&lt;td align=right&gt; 0&lt;/td&gt;&lt;td align=right&gt;0&lt;/td&gt;&lt;/tr&gt;</v>
      </c>
    </row>
    <row r="40" spans="2:13" x14ac:dyDescent="0.25">
      <c r="B40" s="19" t="str">
        <f>IF(ISBLANK(Current!$B40),"",Current!$B40)</f>
        <v/>
      </c>
      <c r="C40" s="19">
        <f>Current!C40</f>
        <v>0</v>
      </c>
      <c r="D40" s="7">
        <v>0</v>
      </c>
      <c r="E40" s="7">
        <v>0</v>
      </c>
      <c r="F40" s="7">
        <f t="shared" si="0"/>
        <v>0</v>
      </c>
      <c r="G40" s="7">
        <f t="shared" si="1"/>
        <v>0</v>
      </c>
      <c r="H40" s="7">
        <f t="shared" si="2"/>
        <v>0</v>
      </c>
      <c r="I40" s="7">
        <f t="shared" si="3"/>
        <v>0</v>
      </c>
      <c r="K40" s="2" t="str">
        <f>IF(ISBLANK(Current!$K40),"",Current!$K40)</f>
        <v/>
      </c>
      <c r="L40" s="2" t="str">
        <f t="shared" si="4"/>
        <v/>
      </c>
      <c r="M40" s="2" t="str">
        <f t="shared" si="5"/>
        <v>&lt;tr&gt;&lt;td style="color:;"&gt;:&lt;/td&gt;&lt;td align=right&gt;0&lt;/td&gt;&lt;td align=right&gt; 0&lt;/td&gt;&lt;td align=right&gt;0&lt;/td&gt;&lt;/tr&gt;</v>
      </c>
    </row>
    <row r="41" spans="2:13" x14ac:dyDescent="0.25">
      <c r="B41" s="19" t="str">
        <f>IF(ISBLANK(Current!$B41),"",Current!$B41)</f>
        <v/>
      </c>
      <c r="C41" s="19">
        <f>Current!C41</f>
        <v>0</v>
      </c>
      <c r="D41" s="7">
        <v>0</v>
      </c>
      <c r="E41" s="7">
        <v>0</v>
      </c>
      <c r="F41" s="7">
        <f t="shared" si="0"/>
        <v>0</v>
      </c>
      <c r="G41" s="7">
        <f t="shared" si="1"/>
        <v>0</v>
      </c>
      <c r="H41" s="7">
        <f t="shared" si="2"/>
        <v>0</v>
      </c>
      <c r="I41" s="7">
        <f t="shared" si="3"/>
        <v>0</v>
      </c>
      <c r="K41" s="2" t="str">
        <f>IF(ISBLANK(Current!$K41),"",Current!$K41)</f>
        <v/>
      </c>
      <c r="L41" s="2" t="str">
        <f t="shared" si="4"/>
        <v/>
      </c>
      <c r="M41" s="2" t="str">
        <f t="shared" si="5"/>
        <v>&lt;tr&gt;&lt;td style="color:;"&gt;:&lt;/td&gt;&lt;td align=right&gt;0&lt;/td&gt;&lt;td align=right&gt; 0&lt;/td&gt;&lt;td align=right&gt;0&lt;/td&gt;&lt;/tr&gt;</v>
      </c>
    </row>
    <row r="42" spans="2:13" x14ac:dyDescent="0.25">
      <c r="B42" s="19" t="str">
        <f>IF(ISBLANK(Current!$B42),"",Current!$B42)</f>
        <v/>
      </c>
      <c r="C42" s="19">
        <f>Current!C42</f>
        <v>0</v>
      </c>
      <c r="D42" s="7">
        <v>0</v>
      </c>
      <c r="E42" s="7">
        <v>0</v>
      </c>
      <c r="F42" s="7">
        <f t="shared" si="0"/>
        <v>0</v>
      </c>
      <c r="G42" s="7">
        <f t="shared" si="1"/>
        <v>0</v>
      </c>
      <c r="H42" s="7">
        <f t="shared" si="2"/>
        <v>0</v>
      </c>
      <c r="I42" s="7">
        <f t="shared" si="3"/>
        <v>0</v>
      </c>
      <c r="K42" s="2" t="str">
        <f>IF(ISBLANK(Current!$K42),"",Current!$K42)</f>
        <v/>
      </c>
      <c r="L42" s="2" t="str">
        <f t="shared" si="4"/>
        <v/>
      </c>
      <c r="M42" s="2" t="str">
        <f t="shared" si="5"/>
        <v>&lt;tr&gt;&lt;td style="color:;"&gt;:&lt;/td&gt;&lt;td align=right&gt;0&lt;/td&gt;&lt;td align=right&gt; 0&lt;/td&gt;&lt;td align=right&gt;0&lt;/td&gt;&lt;/tr&gt;</v>
      </c>
    </row>
    <row r="43" spans="2:13" x14ac:dyDescent="0.25">
      <c r="B43" s="19" t="str">
        <f>IF(ISBLANK(Current!$B43),"",Current!$B43)</f>
        <v/>
      </c>
      <c r="C43" s="19">
        <f>Current!C43</f>
        <v>0</v>
      </c>
      <c r="D43" s="7">
        <v>0</v>
      </c>
      <c r="E43" s="7">
        <v>0</v>
      </c>
      <c r="F43" s="7">
        <f t="shared" si="0"/>
        <v>0</v>
      </c>
      <c r="G43" s="7">
        <f t="shared" si="1"/>
        <v>0</v>
      </c>
      <c r="H43" s="7">
        <f t="shared" si="2"/>
        <v>0</v>
      </c>
      <c r="I43" s="7">
        <f t="shared" si="3"/>
        <v>0</v>
      </c>
      <c r="K43" s="2" t="str">
        <f>IF(ISBLANK(Current!$K43),"",Current!$K43)</f>
        <v/>
      </c>
      <c r="L43" s="2" t="str">
        <f t="shared" si="4"/>
        <v/>
      </c>
      <c r="M43" s="2" t="str">
        <f t="shared" si="5"/>
        <v>&lt;tr&gt;&lt;td style="color:;"&gt;:&lt;/td&gt;&lt;td align=right&gt;0&lt;/td&gt;&lt;td align=right&gt; 0&lt;/td&gt;&lt;td align=right&gt;0&lt;/td&gt;&lt;/tr&gt;</v>
      </c>
    </row>
    <row r="44" spans="2:13" x14ac:dyDescent="0.25">
      <c r="B44" s="19" t="str">
        <f>IF(ISBLANK(Current!$B44),"",Current!$B44)</f>
        <v/>
      </c>
      <c r="C44" s="19">
        <f>Current!C44</f>
        <v>0</v>
      </c>
      <c r="D44" s="7">
        <v>0</v>
      </c>
      <c r="E44" s="7">
        <v>0</v>
      </c>
      <c r="F44" s="7">
        <f t="shared" si="0"/>
        <v>0</v>
      </c>
      <c r="G44" s="7">
        <f t="shared" si="1"/>
        <v>0</v>
      </c>
      <c r="H44" s="7">
        <f t="shared" si="2"/>
        <v>0</v>
      </c>
      <c r="I44" s="7">
        <f t="shared" si="3"/>
        <v>0</v>
      </c>
      <c r="K44" s="2" t="str">
        <f>IF(ISBLANK(Current!$K44),"",Current!$K44)</f>
        <v/>
      </c>
      <c r="L44" s="2" t="str">
        <f t="shared" si="4"/>
        <v/>
      </c>
      <c r="M44" s="2" t="str">
        <f t="shared" si="5"/>
        <v>&lt;tr&gt;&lt;td style="color:;"&gt;:&lt;/td&gt;&lt;td align=right&gt;0&lt;/td&gt;&lt;td align=right&gt; 0&lt;/td&gt;&lt;td align=right&gt;0&lt;/td&gt;&lt;/tr&gt;</v>
      </c>
    </row>
    <row r="45" spans="2:13" x14ac:dyDescent="0.25">
      <c r="B45" s="19" t="str">
        <f>IF(ISBLANK(Current!$B45),"",Current!$B45)</f>
        <v/>
      </c>
      <c r="C45" s="19">
        <f>Current!C45</f>
        <v>0</v>
      </c>
      <c r="D45" s="7">
        <v>0</v>
      </c>
      <c r="E45" s="7">
        <v>0</v>
      </c>
      <c r="F45" s="7">
        <f t="shared" si="0"/>
        <v>0</v>
      </c>
      <c r="G45" s="7">
        <f t="shared" si="1"/>
        <v>0</v>
      </c>
      <c r="H45" s="7">
        <f t="shared" si="2"/>
        <v>0</v>
      </c>
      <c r="I45" s="7">
        <f t="shared" si="3"/>
        <v>0</v>
      </c>
      <c r="K45" s="2" t="str">
        <f>IF(ISBLANK(Current!$K45),"",Current!$K45)</f>
        <v/>
      </c>
      <c r="L45" s="2" t="str">
        <f t="shared" si="4"/>
        <v/>
      </c>
      <c r="M45" s="2" t="str">
        <f t="shared" si="5"/>
        <v>&lt;tr&gt;&lt;td style="color:;"&gt;:&lt;/td&gt;&lt;td align=right&gt;0&lt;/td&gt;&lt;td align=right&gt; 0&lt;/td&gt;&lt;td align=right&gt;0&lt;/td&gt;&lt;/tr&gt;</v>
      </c>
    </row>
    <row r="46" spans="2:13" x14ac:dyDescent="0.25">
      <c r="B46" s="19" t="str">
        <f>IF(ISBLANK(Current!$B46),"",Current!$B46)</f>
        <v/>
      </c>
      <c r="C46" s="19">
        <f>Current!C46</f>
        <v>0</v>
      </c>
      <c r="D46" s="7">
        <v>0</v>
      </c>
      <c r="E46" s="7">
        <v>0</v>
      </c>
      <c r="F46" s="7">
        <f t="shared" si="0"/>
        <v>0</v>
      </c>
      <c r="G46" s="7">
        <f t="shared" si="1"/>
        <v>0</v>
      </c>
      <c r="H46" s="7">
        <f t="shared" si="2"/>
        <v>0</v>
      </c>
      <c r="I46" s="7">
        <f t="shared" si="3"/>
        <v>0</v>
      </c>
      <c r="K46" s="2" t="str">
        <f>IF(ISBLANK(Current!$K46),"",Current!$K46)</f>
        <v/>
      </c>
      <c r="L46" s="2" t="str">
        <f t="shared" si="4"/>
        <v/>
      </c>
      <c r="M46" s="2" t="str">
        <f t="shared" si="5"/>
        <v>&lt;tr&gt;&lt;td style="color:;"&gt;:&lt;/td&gt;&lt;td align=right&gt;0&lt;/td&gt;&lt;td align=right&gt; 0&lt;/td&gt;&lt;td align=right&gt;0&lt;/td&gt;&lt;/tr&gt;</v>
      </c>
    </row>
    <row r="47" spans="2:13" x14ac:dyDescent="0.25">
      <c r="B47" s="19" t="str">
        <f>IF(ISBLANK(Current!$B47),"",Current!$B47)</f>
        <v/>
      </c>
      <c r="C47" s="19">
        <f>Current!C47</f>
        <v>0</v>
      </c>
      <c r="D47" s="7">
        <v>0</v>
      </c>
      <c r="E47" s="7">
        <v>0</v>
      </c>
      <c r="F47" s="7">
        <f t="shared" si="0"/>
        <v>0</v>
      </c>
      <c r="G47" s="7">
        <f t="shared" si="1"/>
        <v>0</v>
      </c>
      <c r="H47" s="7">
        <f t="shared" si="2"/>
        <v>0</v>
      </c>
      <c r="I47" s="7">
        <f t="shared" si="3"/>
        <v>0</v>
      </c>
      <c r="K47" s="2" t="str">
        <f>IF(ISBLANK(Current!$K47),"",Current!$K47)</f>
        <v/>
      </c>
      <c r="L47" s="2" t="str">
        <f t="shared" si="4"/>
        <v/>
      </c>
      <c r="M47" s="2" t="str">
        <f t="shared" si="5"/>
        <v>&lt;tr&gt;&lt;td style="color:;"&gt;:&lt;/td&gt;&lt;td align=right&gt;0&lt;/td&gt;&lt;td align=right&gt; 0&lt;/td&gt;&lt;td align=right&gt;0&lt;/td&gt;&lt;/tr&gt;</v>
      </c>
    </row>
    <row r="48" spans="2:13" x14ac:dyDescent="0.25">
      <c r="B48" s="19" t="str">
        <f>IF(ISBLANK(Current!$B48),"",Current!$B48)</f>
        <v/>
      </c>
      <c r="C48" s="19">
        <f>Current!C48</f>
        <v>0</v>
      </c>
      <c r="D48" s="7">
        <v>0</v>
      </c>
      <c r="E48" s="7">
        <v>0</v>
      </c>
      <c r="F48" s="7">
        <f t="shared" si="0"/>
        <v>0</v>
      </c>
      <c r="G48" s="7">
        <f t="shared" si="1"/>
        <v>0</v>
      </c>
      <c r="H48" s="7">
        <f t="shared" si="2"/>
        <v>0</v>
      </c>
      <c r="I48" s="7">
        <f t="shared" si="3"/>
        <v>0</v>
      </c>
      <c r="K48" s="2" t="str">
        <f>IF(ISBLANK(Current!$K48),"",Current!$K48)</f>
        <v/>
      </c>
      <c r="L48" s="2" t="str">
        <f t="shared" si="4"/>
        <v/>
      </c>
      <c r="M48" s="2" t="str">
        <f t="shared" si="5"/>
        <v>&lt;tr&gt;&lt;td style="color:;"&gt;:&lt;/td&gt;&lt;td align=right&gt;0&lt;/td&gt;&lt;td align=right&gt; 0&lt;/td&gt;&lt;td align=right&gt;0&lt;/td&gt;&lt;/tr&gt;</v>
      </c>
    </row>
    <row r="49" spans="2:13" x14ac:dyDescent="0.25">
      <c r="B49" s="19" t="str">
        <f>IF(ISBLANK(Current!$B49),"",Current!$B49)</f>
        <v/>
      </c>
      <c r="C49" s="19">
        <f>Current!C49</f>
        <v>0</v>
      </c>
      <c r="D49" s="7">
        <v>0</v>
      </c>
      <c r="E49" s="7">
        <v>0</v>
      </c>
      <c r="F49" s="7">
        <f t="shared" si="0"/>
        <v>0</v>
      </c>
      <c r="G49" s="7">
        <f t="shared" si="1"/>
        <v>0</v>
      </c>
      <c r="H49" s="7">
        <f t="shared" si="2"/>
        <v>0</v>
      </c>
      <c r="I49" s="7">
        <f t="shared" si="3"/>
        <v>0</v>
      </c>
      <c r="K49" s="2" t="str">
        <f>IF(ISBLANK(Current!$K49),"",Current!$K49)</f>
        <v/>
      </c>
      <c r="L49" s="2" t="str">
        <f t="shared" si="4"/>
        <v/>
      </c>
      <c r="M49" s="2" t="str">
        <f t="shared" si="5"/>
        <v>&lt;tr&gt;&lt;td style="color:;"&gt;:&lt;/td&gt;&lt;td align=right&gt;0&lt;/td&gt;&lt;td align=right&gt; 0&lt;/td&gt;&lt;td align=right&gt;0&lt;/td&gt;&lt;/tr&gt;</v>
      </c>
    </row>
    <row r="50" spans="2:13" x14ac:dyDescent="0.25">
      <c r="B50" s="19" t="str">
        <f>IF(ISBLANK(Current!$B50),"",Current!$B50)</f>
        <v/>
      </c>
      <c r="C50" s="19">
        <f>Current!C50</f>
        <v>0</v>
      </c>
      <c r="D50" s="7">
        <v>0</v>
      </c>
      <c r="E50" s="7">
        <v>0</v>
      </c>
      <c r="F50" s="7">
        <f t="shared" si="0"/>
        <v>0</v>
      </c>
      <c r="G50" s="7">
        <f t="shared" si="1"/>
        <v>0</v>
      </c>
      <c r="H50" s="7">
        <f t="shared" si="2"/>
        <v>0</v>
      </c>
      <c r="I50" s="7">
        <f t="shared" si="3"/>
        <v>0</v>
      </c>
      <c r="K50" s="2" t="str">
        <f>IF(ISBLANK(Current!$K50),"",Current!$K50)</f>
        <v/>
      </c>
      <c r="L50" s="2" t="str">
        <f t="shared" si="4"/>
        <v/>
      </c>
      <c r="M50" s="2" t="str">
        <f t="shared" si="5"/>
        <v>&lt;tr&gt;&lt;td style="color:;"&gt;:&lt;/td&gt;&lt;td align=right&gt;0&lt;/td&gt;&lt;td align=right&gt; 0&lt;/td&gt;&lt;td align=right&gt;0&lt;/td&gt;&lt;/tr&gt;</v>
      </c>
    </row>
    <row r="51" spans="2:13" x14ac:dyDescent="0.25">
      <c r="B51" s="19" t="str">
        <f>IF(ISBLANK(Current!$B51),"",Current!$B51)</f>
        <v/>
      </c>
      <c r="C51" s="19">
        <f>Current!C51</f>
        <v>0</v>
      </c>
      <c r="D51" s="7">
        <v>0</v>
      </c>
      <c r="E51" s="7">
        <v>0</v>
      </c>
      <c r="F51" s="7">
        <f t="shared" si="0"/>
        <v>0</v>
      </c>
      <c r="G51" s="7">
        <f t="shared" si="1"/>
        <v>0</v>
      </c>
      <c r="H51" s="7">
        <f t="shared" si="2"/>
        <v>0</v>
      </c>
      <c r="I51" s="7">
        <f t="shared" si="3"/>
        <v>0</v>
      </c>
      <c r="K51" s="2" t="str">
        <f>IF(ISBLANK(Current!$K51),"",Current!$K51)</f>
        <v/>
      </c>
      <c r="L51" s="2" t="str">
        <f t="shared" si="4"/>
        <v/>
      </c>
      <c r="M51" s="2" t="str">
        <f t="shared" si="5"/>
        <v>&lt;tr&gt;&lt;td style="color:;"&gt;:&lt;/td&gt;&lt;td align=right&gt;0&lt;/td&gt;&lt;td align=right&gt; 0&lt;/td&gt;&lt;td align=right&gt;0&lt;/td&gt;&lt;/tr&gt;</v>
      </c>
    </row>
    <row r="52" spans="2:13" x14ac:dyDescent="0.25">
      <c r="B52" s="19" t="str">
        <f>IF(ISBLANK(Current!$B52),"",Current!$B52)</f>
        <v/>
      </c>
      <c r="C52" s="19">
        <f>Current!C52</f>
        <v>0</v>
      </c>
      <c r="D52" s="7">
        <v>0</v>
      </c>
      <c r="E52" s="7">
        <v>0</v>
      </c>
      <c r="F52" s="7">
        <f t="shared" si="0"/>
        <v>0</v>
      </c>
      <c r="G52" s="7">
        <f t="shared" si="1"/>
        <v>0</v>
      </c>
      <c r="H52" s="7">
        <f t="shared" si="2"/>
        <v>0</v>
      </c>
      <c r="I52" s="7">
        <f t="shared" si="3"/>
        <v>0</v>
      </c>
      <c r="K52" s="2" t="str">
        <f>IF(ISBLANK(Current!$K52),"",Current!$K52)</f>
        <v/>
      </c>
      <c r="L52" s="2" t="str">
        <f t="shared" si="4"/>
        <v/>
      </c>
      <c r="M52" s="2" t="str">
        <f t="shared" si="5"/>
        <v>&lt;tr&gt;&lt;td style="color:;"&gt;:&lt;/td&gt;&lt;td align=right&gt;0&lt;/td&gt;&lt;td align=right&gt; 0&lt;/td&gt;&lt;td align=right&gt;0&lt;/td&gt;&lt;/tr&gt;</v>
      </c>
    </row>
    <row r="53" spans="2:13" x14ac:dyDescent="0.25">
      <c r="B53" s="19" t="str">
        <f>IF(ISBLANK(Current!$B53),"",Current!$B53)</f>
        <v/>
      </c>
      <c r="C53" s="19">
        <f>Current!C53</f>
        <v>0</v>
      </c>
      <c r="D53" s="7">
        <v>0</v>
      </c>
      <c r="E53" s="7">
        <v>0</v>
      </c>
      <c r="F53" s="7">
        <f t="shared" si="0"/>
        <v>0</v>
      </c>
      <c r="G53" s="7">
        <f t="shared" si="1"/>
        <v>0</v>
      </c>
      <c r="H53" s="7">
        <f t="shared" si="2"/>
        <v>0</v>
      </c>
      <c r="I53" s="7">
        <f t="shared" si="3"/>
        <v>0</v>
      </c>
      <c r="K53" s="2" t="str">
        <f>IF(ISBLANK(Current!$K53),"",Current!$K53)</f>
        <v/>
      </c>
      <c r="L53" s="2" t="str">
        <f t="shared" si="4"/>
        <v/>
      </c>
      <c r="M53" s="2" t="str">
        <f t="shared" si="5"/>
        <v>&lt;tr&gt;&lt;td style="color:;"&gt;:&lt;/td&gt;&lt;td align=right&gt;0&lt;/td&gt;&lt;td align=right&gt; 0&lt;/td&gt;&lt;td align=right&gt;0&lt;/td&gt;&lt;/tr&gt;</v>
      </c>
    </row>
    <row r="54" spans="2:13" x14ac:dyDescent="0.25">
      <c r="B54" s="19" t="str">
        <f>IF(ISBLANK(Current!$B54),"",Current!$B54)</f>
        <v/>
      </c>
      <c r="C54" s="19">
        <f>Current!C54</f>
        <v>0</v>
      </c>
      <c r="D54" s="7">
        <v>0</v>
      </c>
      <c r="E54" s="7">
        <v>0</v>
      </c>
      <c r="F54" s="7">
        <f t="shared" si="0"/>
        <v>0</v>
      </c>
      <c r="G54" s="7">
        <f t="shared" si="1"/>
        <v>0</v>
      </c>
      <c r="H54" s="7">
        <f t="shared" si="2"/>
        <v>0</v>
      </c>
      <c r="I54" s="7">
        <f t="shared" si="3"/>
        <v>0</v>
      </c>
      <c r="K54" s="2" t="str">
        <f>IF(ISBLANK(Current!$K54),"",Current!$K54)</f>
        <v/>
      </c>
      <c r="L54" s="2" t="str">
        <f t="shared" si="4"/>
        <v/>
      </c>
      <c r="M54" s="2" t="str">
        <f t="shared" si="5"/>
        <v>&lt;tr&gt;&lt;td style="color:;"&gt;:&lt;/td&gt;&lt;td align=right&gt;0&lt;/td&gt;&lt;td align=right&gt; 0&lt;/td&gt;&lt;td align=right&gt;0&lt;/td&gt;&lt;/tr&gt;</v>
      </c>
    </row>
    <row r="55" spans="2:13" x14ac:dyDescent="0.25">
      <c r="B55" s="19" t="str">
        <f>IF(ISBLANK(Current!$B55),"",Current!$B55)</f>
        <v/>
      </c>
      <c r="C55" s="19">
        <f>Current!C55</f>
        <v>0</v>
      </c>
      <c r="D55" s="7">
        <v>0</v>
      </c>
      <c r="E55" s="7">
        <v>0</v>
      </c>
      <c r="F55" s="7">
        <f t="shared" si="0"/>
        <v>0</v>
      </c>
      <c r="G55" s="7">
        <f t="shared" si="1"/>
        <v>0</v>
      </c>
      <c r="H55" s="7">
        <f t="shared" si="2"/>
        <v>0</v>
      </c>
      <c r="I55" s="7">
        <f t="shared" si="3"/>
        <v>0</v>
      </c>
      <c r="K55" s="2" t="str">
        <f>IF(ISBLANK(Current!$K55),"",Current!$K55)</f>
        <v/>
      </c>
      <c r="L55" s="2" t="str">
        <f t="shared" si="4"/>
        <v/>
      </c>
      <c r="M55" s="2" t="str">
        <f t="shared" si="5"/>
        <v>&lt;tr&gt;&lt;td style="color:;"&gt;:&lt;/td&gt;&lt;td align=right&gt;0&lt;/td&gt;&lt;td align=right&gt; 0&lt;/td&gt;&lt;td align=right&gt;0&lt;/td&gt;&lt;/tr&gt;</v>
      </c>
    </row>
    <row r="56" spans="2:13" x14ac:dyDescent="0.25">
      <c r="B56" s="19" t="str">
        <f>IF(ISBLANK(Current!$B56),"",Current!$B56)</f>
        <v/>
      </c>
      <c r="C56" s="19">
        <f>Current!C56</f>
        <v>0</v>
      </c>
      <c r="D56" s="7">
        <v>0</v>
      </c>
      <c r="E56" s="7">
        <v>0</v>
      </c>
      <c r="F56" s="7">
        <f t="shared" si="0"/>
        <v>0</v>
      </c>
      <c r="G56" s="7">
        <f t="shared" si="1"/>
        <v>0</v>
      </c>
      <c r="H56" s="7">
        <f t="shared" si="2"/>
        <v>0</v>
      </c>
      <c r="I56" s="7">
        <f t="shared" si="3"/>
        <v>0</v>
      </c>
      <c r="K56" s="2" t="str">
        <f>IF(ISBLANK(Current!$K56),"",Current!$K56)</f>
        <v/>
      </c>
      <c r="L56" s="2" t="str">
        <f t="shared" si="4"/>
        <v/>
      </c>
      <c r="M56" s="2" t="str">
        <f t="shared" si="5"/>
        <v>&lt;tr&gt;&lt;td style="color:;"&gt;:&lt;/td&gt;&lt;td align=right&gt;0&lt;/td&gt;&lt;td align=right&gt; 0&lt;/td&gt;&lt;td align=right&gt;0&lt;/td&gt;&lt;/tr&gt;</v>
      </c>
    </row>
    <row r="57" spans="2:13" x14ac:dyDescent="0.25">
      <c r="B57" s="19" t="str">
        <f>IF(ISBLANK(Current!$B57),"",Current!$B57)</f>
        <v/>
      </c>
      <c r="C57" s="19">
        <f>Current!C57</f>
        <v>0</v>
      </c>
      <c r="D57" s="7">
        <v>0</v>
      </c>
      <c r="E57" s="7">
        <v>0</v>
      </c>
      <c r="F57" s="7">
        <f t="shared" si="0"/>
        <v>0</v>
      </c>
      <c r="G57" s="7">
        <f t="shared" si="1"/>
        <v>0</v>
      </c>
      <c r="H57" s="7">
        <f t="shared" si="2"/>
        <v>0</v>
      </c>
      <c r="I57" s="7">
        <f t="shared" si="3"/>
        <v>0</v>
      </c>
      <c r="K57" s="2" t="str">
        <f>IF(ISBLANK(Current!$K57),"",Current!$K57)</f>
        <v/>
      </c>
      <c r="L57" s="2" t="str">
        <f t="shared" si="4"/>
        <v/>
      </c>
      <c r="M57" s="2" t="str">
        <f t="shared" si="5"/>
        <v>&lt;tr&gt;&lt;td style="color:;"&gt;:&lt;/td&gt;&lt;td align=right&gt;0&lt;/td&gt;&lt;td align=right&gt; 0&lt;/td&gt;&lt;td align=right&gt;0&lt;/td&gt;&lt;/tr&gt;</v>
      </c>
    </row>
    <row r="58" spans="2:13" x14ac:dyDescent="0.25">
      <c r="B58" s="19" t="str">
        <f>IF(ISBLANK(Current!$B58),"",Current!$B58)</f>
        <v/>
      </c>
      <c r="C58" s="19">
        <f>Current!C58</f>
        <v>0</v>
      </c>
      <c r="D58" s="7">
        <v>0</v>
      </c>
      <c r="E58" s="7">
        <v>0</v>
      </c>
      <c r="F58" s="7">
        <f t="shared" si="0"/>
        <v>0</v>
      </c>
      <c r="G58" s="7">
        <f t="shared" si="1"/>
        <v>0</v>
      </c>
      <c r="H58" s="7">
        <f t="shared" si="2"/>
        <v>0</v>
      </c>
      <c r="I58" s="7">
        <f t="shared" si="3"/>
        <v>0</v>
      </c>
      <c r="K58" s="2" t="str">
        <f>IF(ISBLANK(Current!$K58),"",Current!$K58)</f>
        <v/>
      </c>
      <c r="L58" s="2" t="str">
        <f t="shared" si="4"/>
        <v/>
      </c>
      <c r="M58" s="2" t="str">
        <f t="shared" si="5"/>
        <v>&lt;tr&gt;&lt;td style="color:;"&gt;:&lt;/td&gt;&lt;td align=right&gt;0&lt;/td&gt;&lt;td align=right&gt; 0&lt;/td&gt;&lt;td align=right&gt;0&lt;/td&gt;&lt;/tr&gt;</v>
      </c>
    </row>
    <row r="59" spans="2:13" x14ac:dyDescent="0.25">
      <c r="B59" s="19" t="str">
        <f>IF(ISBLANK(Current!$B59),"",Current!$B59)</f>
        <v/>
      </c>
      <c r="C59" s="19">
        <f>Current!C59</f>
        <v>0</v>
      </c>
      <c r="D59" s="7">
        <v>0</v>
      </c>
      <c r="E59" s="7">
        <v>0</v>
      </c>
      <c r="F59" s="7">
        <f t="shared" si="0"/>
        <v>0</v>
      </c>
      <c r="G59" s="7">
        <f t="shared" si="1"/>
        <v>0</v>
      </c>
      <c r="H59" s="7">
        <f t="shared" si="2"/>
        <v>0</v>
      </c>
      <c r="I59" s="7">
        <f t="shared" si="3"/>
        <v>0</v>
      </c>
      <c r="K59" s="2" t="str">
        <f>IF(ISBLANK(Current!$K59),"",Current!$K59)</f>
        <v/>
      </c>
      <c r="L59" s="2" t="str">
        <f t="shared" si="4"/>
        <v/>
      </c>
      <c r="M59" s="2" t="str">
        <f t="shared" si="5"/>
        <v>&lt;tr&gt;&lt;td style="color:;"&gt;:&lt;/td&gt;&lt;td align=right&gt;0&lt;/td&gt;&lt;td align=right&gt; 0&lt;/td&gt;&lt;td align=right&gt;0&lt;/td&gt;&lt;/tr&gt;</v>
      </c>
    </row>
    <row r="60" spans="2:13" x14ac:dyDescent="0.25">
      <c r="B60" s="19" t="str">
        <f>IF(ISBLANK(Current!$B60),"",Current!$B60)</f>
        <v/>
      </c>
      <c r="C60" s="19">
        <f>Current!C60</f>
        <v>0</v>
      </c>
      <c r="D60" s="7">
        <v>0</v>
      </c>
      <c r="E60" s="7">
        <v>0</v>
      </c>
      <c r="F60" s="7">
        <f t="shared" si="0"/>
        <v>0</v>
      </c>
      <c r="G60" s="7">
        <f t="shared" si="1"/>
        <v>0</v>
      </c>
      <c r="H60" s="7">
        <f t="shared" si="2"/>
        <v>0</v>
      </c>
      <c r="I60" s="7">
        <f t="shared" si="3"/>
        <v>0</v>
      </c>
      <c r="K60" s="2" t="str">
        <f>IF(ISBLANK(Current!$K60),"",Current!$K60)</f>
        <v/>
      </c>
      <c r="L60" s="2" t="str">
        <f t="shared" si="4"/>
        <v/>
      </c>
      <c r="M60" s="2" t="str">
        <f t="shared" si="5"/>
        <v>&lt;tr&gt;&lt;td style="color:;"&gt;:&lt;/td&gt;&lt;td align=right&gt;0&lt;/td&gt;&lt;td align=right&gt; 0&lt;/td&gt;&lt;td align=right&gt;0&lt;/td&gt;&lt;/tr&gt;</v>
      </c>
    </row>
    <row r="61" spans="2:13" x14ac:dyDescent="0.25">
      <c r="B61" s="19" t="str">
        <f>IF(ISBLANK(Current!$B61),"",Current!$B61)</f>
        <v/>
      </c>
      <c r="C61" s="19">
        <f>Current!C61</f>
        <v>0</v>
      </c>
      <c r="D61" s="7">
        <v>0</v>
      </c>
      <c r="E61" s="7">
        <v>0</v>
      </c>
      <c r="F61" s="7">
        <f t="shared" si="0"/>
        <v>0</v>
      </c>
      <c r="G61" s="7">
        <f t="shared" si="1"/>
        <v>0</v>
      </c>
      <c r="H61" s="7">
        <f t="shared" si="2"/>
        <v>0</v>
      </c>
      <c r="I61" s="7">
        <f t="shared" si="3"/>
        <v>0</v>
      </c>
      <c r="K61" s="2" t="str">
        <f>IF(ISBLANK(Current!$K61),"",Current!$K61)</f>
        <v/>
      </c>
      <c r="L61" s="2" t="str">
        <f t="shared" si="4"/>
        <v/>
      </c>
      <c r="M61" s="2" t="str">
        <f t="shared" si="5"/>
        <v>&lt;tr&gt;&lt;td style="color:;"&gt;:&lt;/td&gt;&lt;td align=right&gt;0&lt;/td&gt;&lt;td align=right&gt; 0&lt;/td&gt;&lt;td align=right&gt;0&lt;/td&gt;&lt;/tr&gt;</v>
      </c>
    </row>
    <row r="62" spans="2:13" x14ac:dyDescent="0.25">
      <c r="B62" s="19" t="str">
        <f>IF(ISBLANK(Current!$B62),"",Current!$B62)</f>
        <v/>
      </c>
      <c r="C62" s="19">
        <f>Current!C62</f>
        <v>0</v>
      </c>
      <c r="D62" s="7">
        <v>0</v>
      </c>
      <c r="E62" s="7">
        <v>0</v>
      </c>
      <c r="F62" s="7">
        <f t="shared" si="0"/>
        <v>0</v>
      </c>
      <c r="G62" s="7">
        <f t="shared" si="1"/>
        <v>0</v>
      </c>
      <c r="H62" s="7">
        <f t="shared" si="2"/>
        <v>0</v>
      </c>
      <c r="I62" s="7">
        <f t="shared" si="3"/>
        <v>0</v>
      </c>
      <c r="K62" s="2" t="str">
        <f>IF(ISBLANK(Current!$K62),"",Current!$K62)</f>
        <v/>
      </c>
      <c r="L62" s="2" t="str">
        <f t="shared" si="4"/>
        <v/>
      </c>
      <c r="M62" s="2" t="str">
        <f t="shared" si="5"/>
        <v>&lt;tr&gt;&lt;td style="color:;"&gt;:&lt;/td&gt;&lt;td align=right&gt;0&lt;/td&gt;&lt;td align=right&gt; 0&lt;/td&gt;&lt;td align=right&gt;0&lt;/td&gt;&lt;/tr&gt;</v>
      </c>
    </row>
    <row r="63" spans="2:13" x14ac:dyDescent="0.25">
      <c r="B63" s="19" t="str">
        <f>IF(ISBLANK(Current!$B63),"",Current!$B63)</f>
        <v/>
      </c>
      <c r="C63" s="19">
        <f>Current!C63</f>
        <v>0</v>
      </c>
      <c r="D63" s="7">
        <v>0</v>
      </c>
      <c r="E63" s="7">
        <v>0</v>
      </c>
      <c r="F63" s="7">
        <f t="shared" si="0"/>
        <v>0</v>
      </c>
      <c r="G63" s="7">
        <f t="shared" si="1"/>
        <v>0</v>
      </c>
      <c r="H63" s="7">
        <f t="shared" si="2"/>
        <v>0</v>
      </c>
      <c r="I63" s="7">
        <f t="shared" si="3"/>
        <v>0</v>
      </c>
      <c r="K63" s="2" t="str">
        <f>IF(ISBLANK(Current!$K63),"",Current!$K63)</f>
        <v/>
      </c>
      <c r="L63" s="2" t="str">
        <f t="shared" si="4"/>
        <v/>
      </c>
      <c r="M63" s="2" t="str">
        <f t="shared" si="5"/>
        <v>&lt;tr&gt;&lt;td style="color:;"&gt;:&lt;/td&gt;&lt;td align=right&gt;0&lt;/td&gt;&lt;td align=right&gt; 0&lt;/td&gt;&lt;td align=right&gt;0&lt;/td&gt;&lt;/tr&gt;</v>
      </c>
    </row>
    <row r="64" spans="2:13" x14ac:dyDescent="0.25">
      <c r="B64" s="19" t="str">
        <f>IF(ISBLANK(Current!$B64),"",Current!$B64)</f>
        <v/>
      </c>
      <c r="C64" s="19">
        <f>Current!C64</f>
        <v>0</v>
      </c>
      <c r="D64" s="7">
        <v>0</v>
      </c>
      <c r="E64" s="7">
        <v>0</v>
      </c>
      <c r="F64" s="7">
        <f t="shared" si="0"/>
        <v>0</v>
      </c>
      <c r="G64" s="7">
        <f t="shared" si="1"/>
        <v>0</v>
      </c>
      <c r="H64" s="7">
        <f t="shared" si="2"/>
        <v>0</v>
      </c>
      <c r="I64" s="7">
        <f t="shared" si="3"/>
        <v>0</v>
      </c>
      <c r="K64" s="2" t="str">
        <f>IF(ISBLANK(Current!$K64),"",Current!$K64)</f>
        <v/>
      </c>
      <c r="L64" s="2" t="str">
        <f t="shared" si="4"/>
        <v/>
      </c>
      <c r="M64" s="2" t="str">
        <f t="shared" si="5"/>
        <v>&lt;tr&gt;&lt;td style="color:;"&gt;:&lt;/td&gt;&lt;td align=right&gt;0&lt;/td&gt;&lt;td align=right&gt; 0&lt;/td&gt;&lt;td align=right&gt;0&lt;/td&gt;&lt;/tr&gt;</v>
      </c>
    </row>
    <row r="65" spans="2:13" x14ac:dyDescent="0.25">
      <c r="B65" s="19" t="str">
        <f>IF(ISBLANK(Current!$B65),"",Current!$B65)</f>
        <v/>
      </c>
      <c r="C65" s="19">
        <f>Current!C65</f>
        <v>0</v>
      </c>
      <c r="D65" s="7">
        <v>0</v>
      </c>
      <c r="E65" s="7">
        <v>0</v>
      </c>
      <c r="F65" s="7">
        <f t="shared" si="0"/>
        <v>0</v>
      </c>
      <c r="G65" s="7">
        <f t="shared" si="1"/>
        <v>0</v>
      </c>
      <c r="H65" s="7">
        <f t="shared" si="2"/>
        <v>0</v>
      </c>
      <c r="I65" s="7">
        <f t="shared" si="3"/>
        <v>0</v>
      </c>
      <c r="K65" s="2" t="str">
        <f>IF(ISBLANK(Current!$K65),"",Current!$K65)</f>
        <v/>
      </c>
      <c r="L65" s="2" t="str">
        <f t="shared" si="4"/>
        <v/>
      </c>
      <c r="M65" s="2" t="str">
        <f t="shared" si="5"/>
        <v>&lt;tr&gt;&lt;td style="color:;"&gt;:&lt;/td&gt;&lt;td align=right&gt;0&lt;/td&gt;&lt;td align=right&gt; 0&lt;/td&gt;&lt;td align=right&gt;0&lt;/td&gt;&lt;/tr&gt;</v>
      </c>
    </row>
    <row r="66" spans="2:13" x14ac:dyDescent="0.25">
      <c r="B66" s="19" t="str">
        <f>IF(ISBLANK(Current!$B66),"",Current!$B66)</f>
        <v/>
      </c>
      <c r="C66" s="19">
        <f>Current!C66</f>
        <v>0</v>
      </c>
      <c r="D66" s="7">
        <v>0</v>
      </c>
      <c r="E66" s="7">
        <v>0</v>
      </c>
      <c r="F66" s="7">
        <f t="shared" si="0"/>
        <v>0</v>
      </c>
      <c r="G66" s="7">
        <f t="shared" si="1"/>
        <v>0</v>
      </c>
      <c r="H66" s="7">
        <f t="shared" si="2"/>
        <v>0</v>
      </c>
      <c r="I66" s="7">
        <f t="shared" si="3"/>
        <v>0</v>
      </c>
      <c r="K66" s="2" t="str">
        <f>IF(ISBLANK(Current!$K66),"",Current!$K66)</f>
        <v/>
      </c>
      <c r="L66" s="2" t="str">
        <f t="shared" si="4"/>
        <v/>
      </c>
      <c r="M66" s="2" t="str">
        <f t="shared" si="5"/>
        <v>&lt;tr&gt;&lt;td style="color:;"&gt;:&lt;/td&gt;&lt;td align=right&gt;0&lt;/td&gt;&lt;td align=right&gt; 0&lt;/td&gt;&lt;td align=right&gt;0&lt;/td&gt;&lt;/tr&gt;</v>
      </c>
    </row>
    <row r="67" spans="2:13" x14ac:dyDescent="0.25">
      <c r="B67" s="19" t="str">
        <f>IF(ISBLANK(Current!$B67),"",Current!$B67)</f>
        <v/>
      </c>
      <c r="C67" s="19">
        <f>Current!C67</f>
        <v>0</v>
      </c>
      <c r="D67" s="7">
        <v>0</v>
      </c>
      <c r="E67" s="7">
        <v>0</v>
      </c>
      <c r="F67" s="7">
        <f t="shared" si="0"/>
        <v>0</v>
      </c>
      <c r="G67" s="7">
        <f t="shared" si="1"/>
        <v>0</v>
      </c>
      <c r="H67" s="7">
        <f t="shared" si="2"/>
        <v>0</v>
      </c>
      <c r="I67" s="7">
        <f t="shared" si="3"/>
        <v>0</v>
      </c>
      <c r="K67" s="2" t="str">
        <f>IF(ISBLANK(Current!$K67),"",Current!$K67)</f>
        <v/>
      </c>
      <c r="L67" s="2" t="str">
        <f t="shared" si="4"/>
        <v/>
      </c>
      <c r="M67" s="2" t="str">
        <f t="shared" si="5"/>
        <v>&lt;tr&gt;&lt;td style="color:;"&gt;:&lt;/td&gt;&lt;td align=right&gt;0&lt;/td&gt;&lt;td align=right&gt; 0&lt;/td&gt;&lt;td align=right&gt;0&lt;/td&gt;&lt;/tr&gt;</v>
      </c>
    </row>
    <row r="68" spans="2:13" x14ac:dyDescent="0.25">
      <c r="B68" s="19" t="str">
        <f>IF(ISBLANK(Current!$B68),"",Current!$B68)</f>
        <v/>
      </c>
      <c r="C68" s="19">
        <f>Current!C68</f>
        <v>0</v>
      </c>
      <c r="D68" s="7">
        <v>0</v>
      </c>
      <c r="E68" s="7">
        <v>0</v>
      </c>
      <c r="F68" s="7">
        <f t="shared" si="0"/>
        <v>0</v>
      </c>
      <c r="G68" s="7">
        <f t="shared" si="1"/>
        <v>0</v>
      </c>
      <c r="H68" s="7">
        <f t="shared" si="2"/>
        <v>0</v>
      </c>
      <c r="I68" s="7">
        <f t="shared" si="3"/>
        <v>0</v>
      </c>
      <c r="K68" s="2" t="str">
        <f>IF(ISBLANK(Current!$K68),"",Current!$K68)</f>
        <v/>
      </c>
      <c r="L68" s="2" t="str">
        <f t="shared" si="4"/>
        <v/>
      </c>
      <c r="M68" s="2" t="str">
        <f t="shared" si="5"/>
        <v>&lt;tr&gt;&lt;td style="color:;"&gt;:&lt;/td&gt;&lt;td align=right&gt;0&lt;/td&gt;&lt;td align=right&gt; 0&lt;/td&gt;&lt;td align=right&gt;0&lt;/td&gt;&lt;/tr&gt;</v>
      </c>
    </row>
    <row r="69" spans="2:13" x14ac:dyDescent="0.25">
      <c r="B69" s="19" t="str">
        <f>IF(ISBLANK(Current!$B69),"",Current!$B69)</f>
        <v/>
      </c>
      <c r="C69" s="19">
        <f>Current!C69</f>
        <v>0</v>
      </c>
      <c r="D69" s="7">
        <v>0</v>
      </c>
      <c r="E69" s="7">
        <v>0</v>
      </c>
      <c r="F69" s="7">
        <f t="shared" si="0"/>
        <v>0</v>
      </c>
      <c r="G69" s="7">
        <f t="shared" si="1"/>
        <v>0</v>
      </c>
      <c r="H69" s="7">
        <f t="shared" si="2"/>
        <v>0</v>
      </c>
      <c r="I69" s="7">
        <f t="shared" si="3"/>
        <v>0</v>
      </c>
      <c r="K69" s="2" t="str">
        <f>IF(ISBLANK(Current!$K69),"",Current!$K69)</f>
        <v/>
      </c>
      <c r="L69" s="2" t="str">
        <f t="shared" si="4"/>
        <v/>
      </c>
      <c r="M69" s="2" t="str">
        <f t="shared" si="5"/>
        <v>&lt;tr&gt;&lt;td style="color:;"&gt;:&lt;/td&gt;&lt;td align=right&gt;0&lt;/td&gt;&lt;td align=right&gt; 0&lt;/td&gt;&lt;td align=right&gt;0&lt;/td&gt;&lt;/tr&gt;</v>
      </c>
    </row>
    <row r="70" spans="2:13" x14ac:dyDescent="0.25">
      <c r="B70" s="19" t="str">
        <f>IF(ISBLANK(Current!$B70),"",Current!$B70)</f>
        <v/>
      </c>
      <c r="C70" s="19">
        <f>Current!C70</f>
        <v>0</v>
      </c>
      <c r="D70" s="7">
        <v>0</v>
      </c>
      <c r="E70" s="7">
        <v>0</v>
      </c>
      <c r="F70" s="7">
        <f t="shared" si="0"/>
        <v>0</v>
      </c>
      <c r="G70" s="7">
        <f t="shared" si="1"/>
        <v>0</v>
      </c>
      <c r="H70" s="7">
        <f t="shared" si="2"/>
        <v>0</v>
      </c>
      <c r="I70" s="7">
        <f t="shared" si="3"/>
        <v>0</v>
      </c>
      <c r="K70" s="2" t="str">
        <f>IF(ISBLANK(Current!$K70),"",Current!$K70)</f>
        <v/>
      </c>
      <c r="L70" s="2" t="str">
        <f t="shared" si="4"/>
        <v/>
      </c>
      <c r="M70" s="2" t="str">
        <f t="shared" si="5"/>
        <v>&lt;tr&gt;&lt;td style="color:;"&gt;:&lt;/td&gt;&lt;td align=right&gt;0&lt;/td&gt;&lt;td align=right&gt; 0&lt;/td&gt;&lt;td align=right&gt;0&lt;/td&gt;&lt;/tr&gt;</v>
      </c>
    </row>
    <row r="71" spans="2:13" x14ac:dyDescent="0.25">
      <c r="B71" s="19" t="str">
        <f>IF(ISBLANK(Current!$B71),"",Current!$B71)</f>
        <v/>
      </c>
      <c r="C71" s="19">
        <f>Current!C71</f>
        <v>0</v>
      </c>
      <c r="D71" s="7">
        <v>0</v>
      </c>
      <c r="E71" s="7">
        <v>0</v>
      </c>
      <c r="F71" s="7">
        <f t="shared" si="0"/>
        <v>0</v>
      </c>
      <c r="G71" s="7">
        <f t="shared" si="1"/>
        <v>0</v>
      </c>
      <c r="H71" s="7">
        <f t="shared" si="2"/>
        <v>0</v>
      </c>
      <c r="I71" s="7">
        <f t="shared" si="3"/>
        <v>0</v>
      </c>
      <c r="K71" s="2" t="str">
        <f>IF(ISBLANK(Current!$K71),"",Current!$K71)</f>
        <v/>
      </c>
      <c r="L71" s="2" t="str">
        <f t="shared" si="4"/>
        <v/>
      </c>
      <c r="M71" s="2" t="str">
        <f t="shared" si="5"/>
        <v>&lt;tr&gt;&lt;td style="color:;"&gt;:&lt;/td&gt;&lt;td align=right&gt;0&lt;/td&gt;&lt;td align=right&gt; 0&lt;/td&gt;&lt;td align=right&gt;0&lt;/td&gt;&lt;/tr&gt;</v>
      </c>
    </row>
    <row r="72" spans="2:13" x14ac:dyDescent="0.25">
      <c r="B72" s="19" t="str">
        <f>IF(ISBLANK(Current!$B72),"",Current!$B72)</f>
        <v/>
      </c>
      <c r="C72" s="19">
        <f>Current!C72</f>
        <v>0</v>
      </c>
      <c r="D72" s="7">
        <v>0</v>
      </c>
      <c r="E72" s="7">
        <v>0</v>
      </c>
      <c r="F72" s="7">
        <f t="shared" si="0"/>
        <v>0</v>
      </c>
      <c r="G72" s="7">
        <f t="shared" si="1"/>
        <v>0</v>
      </c>
      <c r="H72" s="7">
        <f t="shared" si="2"/>
        <v>0</v>
      </c>
      <c r="I72" s="7">
        <f t="shared" si="3"/>
        <v>0</v>
      </c>
      <c r="K72" s="2" t="str">
        <f>IF(ISBLANK(Current!$K72),"",Current!$K72)</f>
        <v/>
      </c>
      <c r="L72" s="2" t="str">
        <f t="shared" si="4"/>
        <v/>
      </c>
      <c r="M72" s="2" t="str">
        <f t="shared" si="5"/>
        <v>&lt;tr&gt;&lt;td style="color:;"&gt;:&lt;/td&gt;&lt;td align=right&gt;0&lt;/td&gt;&lt;td align=right&gt; 0&lt;/td&gt;&lt;td align=right&gt;0&lt;/td&gt;&lt;/tr&gt;</v>
      </c>
    </row>
    <row r="73" spans="2:13" x14ac:dyDescent="0.25">
      <c r="B73" s="19" t="str">
        <f>IF(ISBLANK(Current!$B73),"",Current!$B73)</f>
        <v/>
      </c>
      <c r="C73" s="19">
        <f>Current!C73</f>
        <v>0</v>
      </c>
      <c r="D73" s="7">
        <v>0</v>
      </c>
      <c r="E73" s="7">
        <v>0</v>
      </c>
      <c r="F73" s="7">
        <f t="shared" si="0"/>
        <v>0</v>
      </c>
      <c r="G73" s="7">
        <f t="shared" si="1"/>
        <v>0</v>
      </c>
      <c r="H73" s="7">
        <f t="shared" si="2"/>
        <v>0</v>
      </c>
      <c r="I73" s="7">
        <f t="shared" si="3"/>
        <v>0</v>
      </c>
      <c r="K73" s="2" t="str">
        <f>IF(ISBLANK(Current!$K73),"",Current!$K73)</f>
        <v/>
      </c>
      <c r="L73" s="2" t="str">
        <f t="shared" si="4"/>
        <v/>
      </c>
      <c r="M73" s="2" t="str">
        <f t="shared" si="5"/>
        <v>&lt;tr&gt;&lt;td style="color:;"&gt;:&lt;/td&gt;&lt;td align=right&gt;0&lt;/td&gt;&lt;td align=right&gt; 0&lt;/td&gt;&lt;td align=right&gt;0&lt;/td&gt;&lt;/tr&gt;</v>
      </c>
    </row>
    <row r="74" spans="2:13" x14ac:dyDescent="0.25">
      <c r="B74" s="19" t="str">
        <f>IF(ISBLANK(Current!$B74),"",Current!$B74)</f>
        <v/>
      </c>
      <c r="C74" s="19">
        <f>Current!C74</f>
        <v>0</v>
      </c>
      <c r="D74" s="7">
        <v>0</v>
      </c>
      <c r="E74" s="7">
        <v>0</v>
      </c>
      <c r="F74" s="7">
        <f t="shared" si="0"/>
        <v>0</v>
      </c>
      <c r="G74" s="7">
        <f t="shared" si="1"/>
        <v>0</v>
      </c>
      <c r="H74" s="7">
        <f t="shared" si="2"/>
        <v>0</v>
      </c>
      <c r="I74" s="7">
        <f t="shared" si="3"/>
        <v>0</v>
      </c>
      <c r="K74" s="2" t="str">
        <f>IF(ISBLANK(Current!$K74),"",Current!$K74)</f>
        <v/>
      </c>
      <c r="L74" s="2" t="str">
        <f t="shared" si="4"/>
        <v/>
      </c>
      <c r="M74" s="2" t="str">
        <f t="shared" si="5"/>
        <v>&lt;tr&gt;&lt;td style="color:;"&gt;:&lt;/td&gt;&lt;td align=right&gt;0&lt;/td&gt;&lt;td align=right&gt; 0&lt;/td&gt;&lt;td align=right&gt;0&lt;/td&gt;&lt;/tr&gt;</v>
      </c>
    </row>
    <row r="75" spans="2:13" x14ac:dyDescent="0.25">
      <c r="B75" s="19" t="str">
        <f>IF(ISBLANK(Current!$B75),"",Current!$B75)</f>
        <v/>
      </c>
      <c r="C75" s="19">
        <f>Current!C75</f>
        <v>0</v>
      </c>
      <c r="D75" s="7">
        <v>0</v>
      </c>
      <c r="E75" s="7">
        <v>0</v>
      </c>
      <c r="F75" s="7">
        <f t="shared" si="0"/>
        <v>0</v>
      </c>
      <c r="G75" s="7">
        <f t="shared" si="1"/>
        <v>0</v>
      </c>
      <c r="H75" s="7">
        <f t="shared" si="2"/>
        <v>0</v>
      </c>
      <c r="I75" s="7">
        <f t="shared" si="3"/>
        <v>0</v>
      </c>
      <c r="K75" s="2" t="str">
        <f>IF(ISBLANK(Current!$K75),"",Current!$K75)</f>
        <v/>
      </c>
      <c r="L75" s="2" t="str">
        <f t="shared" si="4"/>
        <v/>
      </c>
      <c r="M75" s="2" t="str">
        <f t="shared" si="5"/>
        <v>&lt;tr&gt;&lt;td style="color:;"&gt;:&lt;/td&gt;&lt;td align=right&gt;0&lt;/td&gt;&lt;td align=right&gt; 0&lt;/td&gt;&lt;td align=right&gt;0&lt;/td&gt;&lt;/tr&gt;</v>
      </c>
    </row>
    <row r="76" spans="2:13" x14ac:dyDescent="0.25">
      <c r="B76" s="19" t="str">
        <f>IF(ISBLANK(Current!$B76),"",Current!$B76)</f>
        <v/>
      </c>
      <c r="C76" s="19">
        <f>Current!C76</f>
        <v>0</v>
      </c>
      <c r="D76" s="7">
        <v>0</v>
      </c>
      <c r="E76" s="7">
        <v>0</v>
      </c>
      <c r="F76" s="7">
        <f t="shared" si="0"/>
        <v>0</v>
      </c>
      <c r="G76" s="7">
        <f t="shared" si="1"/>
        <v>0</v>
      </c>
      <c r="H76" s="7">
        <f t="shared" si="2"/>
        <v>0</v>
      </c>
      <c r="I76" s="7">
        <f t="shared" si="3"/>
        <v>0</v>
      </c>
      <c r="K76" s="2" t="str">
        <f>IF(ISBLANK(Current!$K76),"",Current!$K76)</f>
        <v/>
      </c>
      <c r="L76" s="2" t="str">
        <f t="shared" si="4"/>
        <v/>
      </c>
      <c r="M76" s="2" t="str">
        <f t="shared" si="5"/>
        <v>&lt;tr&gt;&lt;td style="color:;"&gt;:&lt;/td&gt;&lt;td align=right&gt;0&lt;/td&gt;&lt;td align=right&gt; 0&lt;/td&gt;&lt;td align=right&gt;0&lt;/td&gt;&lt;/tr&gt;</v>
      </c>
    </row>
    <row r="77" spans="2:13" x14ac:dyDescent="0.25">
      <c r="B77" s="19" t="str">
        <f>IF(ISBLANK(Current!$B77),"",Current!$B77)</f>
        <v/>
      </c>
      <c r="C77" s="19">
        <f>Current!C77</f>
        <v>0</v>
      </c>
      <c r="D77" s="7">
        <v>0</v>
      </c>
      <c r="E77" s="7">
        <v>0</v>
      </c>
      <c r="F77" s="7">
        <f t="shared" si="0"/>
        <v>0</v>
      </c>
      <c r="G77" s="7">
        <f t="shared" si="1"/>
        <v>0</v>
      </c>
      <c r="H77" s="7">
        <f t="shared" si="2"/>
        <v>0</v>
      </c>
      <c r="I77" s="7">
        <f t="shared" si="3"/>
        <v>0</v>
      </c>
      <c r="K77" s="2" t="str">
        <f>IF(ISBLANK(Current!$K77),"",Current!$K77)</f>
        <v/>
      </c>
      <c r="L77" s="2" t="str">
        <f t="shared" si="4"/>
        <v/>
      </c>
      <c r="M77" s="2" t="str">
        <f t="shared" si="5"/>
        <v>&lt;tr&gt;&lt;td style="color:;"&gt;:&lt;/td&gt;&lt;td align=right&gt;0&lt;/td&gt;&lt;td align=right&gt; 0&lt;/td&gt;&lt;td align=right&gt;0&lt;/td&gt;&lt;/tr&gt;</v>
      </c>
    </row>
    <row r="78" spans="2:13" x14ac:dyDescent="0.25">
      <c r="B78" s="19" t="str">
        <f>IF(ISBLANK(Current!$B78),"",Current!$B78)</f>
        <v/>
      </c>
      <c r="C78" s="19">
        <f>Current!C78</f>
        <v>0</v>
      </c>
      <c r="D78" s="7">
        <v>0</v>
      </c>
      <c r="E78" s="7">
        <v>0</v>
      </c>
      <c r="F78" s="7">
        <f t="shared" si="0"/>
        <v>0</v>
      </c>
      <c r="G78" s="7">
        <f t="shared" si="1"/>
        <v>0</v>
      </c>
      <c r="H78" s="7">
        <f t="shared" si="2"/>
        <v>0</v>
      </c>
      <c r="I78" s="7">
        <f t="shared" si="3"/>
        <v>0</v>
      </c>
      <c r="K78" s="2" t="str">
        <f>IF(ISBLANK(Current!$K78),"",Current!$K78)</f>
        <v/>
      </c>
      <c r="L78" s="2" t="str">
        <f t="shared" si="4"/>
        <v/>
      </c>
      <c r="M78" s="2" t="str">
        <f t="shared" si="5"/>
        <v>&lt;tr&gt;&lt;td style="color:;"&gt;:&lt;/td&gt;&lt;td align=right&gt;0&lt;/td&gt;&lt;td align=right&gt; 0&lt;/td&gt;&lt;td align=right&gt;0&lt;/td&gt;&lt;/tr&gt;</v>
      </c>
    </row>
    <row r="79" spans="2:13" x14ac:dyDescent="0.25">
      <c r="B79" s="19" t="str">
        <f>IF(ISBLANK(Current!$B79),"",Current!$B79)</f>
        <v/>
      </c>
      <c r="C79" s="19">
        <f>Current!C79</f>
        <v>0</v>
      </c>
      <c r="D79" s="7">
        <v>0</v>
      </c>
      <c r="E79" s="7">
        <v>0</v>
      </c>
      <c r="F79" s="7">
        <f t="shared" si="0"/>
        <v>0</v>
      </c>
      <c r="G79" s="7">
        <f t="shared" si="1"/>
        <v>0</v>
      </c>
      <c r="H79" s="7">
        <f t="shared" si="2"/>
        <v>0</v>
      </c>
      <c r="I79" s="7">
        <f t="shared" si="3"/>
        <v>0</v>
      </c>
      <c r="K79" s="2" t="str">
        <f>IF(ISBLANK(Current!$K79),"",Current!$K79)</f>
        <v/>
      </c>
      <c r="L79" s="2" t="str">
        <f t="shared" si="4"/>
        <v/>
      </c>
      <c r="M79" s="2" t="str">
        <f t="shared" si="5"/>
        <v>&lt;tr&gt;&lt;td style="color:;"&gt;:&lt;/td&gt;&lt;td align=right&gt;0&lt;/td&gt;&lt;td align=right&gt; 0&lt;/td&gt;&lt;td align=right&gt;0&lt;/td&gt;&lt;/tr&gt;</v>
      </c>
    </row>
    <row r="80" spans="2:13" x14ac:dyDescent="0.25">
      <c r="B80" s="19" t="str">
        <f>IF(ISBLANK(Current!$B80),"",Current!$B80)</f>
        <v/>
      </c>
      <c r="C80" s="19">
        <f>Current!C80</f>
        <v>0</v>
      </c>
      <c r="D80" s="7">
        <v>0</v>
      </c>
      <c r="E80" s="7">
        <v>0</v>
      </c>
      <c r="F80" s="7">
        <f t="shared" si="0"/>
        <v>0</v>
      </c>
      <c r="G80" s="7">
        <f t="shared" si="1"/>
        <v>0</v>
      </c>
      <c r="H80" s="7">
        <f t="shared" si="2"/>
        <v>0</v>
      </c>
      <c r="I80" s="7">
        <f t="shared" si="3"/>
        <v>0</v>
      </c>
      <c r="K80" s="2" t="str">
        <f>IF(ISBLANK(Current!$K80),"",Current!$K80)</f>
        <v/>
      </c>
      <c r="L80" s="2" t="str">
        <f t="shared" si="4"/>
        <v/>
      </c>
      <c r="M80" s="2" t="str">
        <f t="shared" si="5"/>
        <v>&lt;tr&gt;&lt;td style="color:;"&gt;:&lt;/td&gt;&lt;td align=right&gt;0&lt;/td&gt;&lt;td align=right&gt; 0&lt;/td&gt;&lt;td align=right&gt;0&lt;/td&gt;&lt;/tr&gt;</v>
      </c>
    </row>
    <row r="81" spans="2:13" x14ac:dyDescent="0.25">
      <c r="B81" s="19" t="str">
        <f>IF(ISBLANK(Current!$B81),"",Current!$B81)</f>
        <v/>
      </c>
      <c r="C81" s="19">
        <f>Current!C81</f>
        <v>0</v>
      </c>
      <c r="D81" s="7">
        <v>0</v>
      </c>
      <c r="E81" s="7">
        <v>0</v>
      </c>
      <c r="F81" s="7">
        <f t="shared" ref="F81:F83" si="6">IF(C81&gt;0,ROUND(D81,0),0)</f>
        <v>0</v>
      </c>
      <c r="G81" s="7">
        <f t="shared" si="1"/>
        <v>0</v>
      </c>
      <c r="H81" s="7">
        <f t="shared" si="2"/>
        <v>0</v>
      </c>
      <c r="I81" s="7">
        <f t="shared" si="3"/>
        <v>0</v>
      </c>
      <c r="K81" s="2" t="str">
        <f>IF(ISBLANK(Current!$K81),"",Current!$K81)</f>
        <v/>
      </c>
      <c r="L81" s="2" t="str">
        <f t="shared" si="4"/>
        <v/>
      </c>
      <c r="M81" s="2" t="str">
        <f t="shared" si="5"/>
        <v>&lt;tr&gt;&lt;td style="color:;"&gt;:&lt;/td&gt;&lt;td align=right&gt;0&lt;/td&gt;&lt;td align=right&gt; 0&lt;/td&gt;&lt;td align=right&gt;0&lt;/td&gt;&lt;/tr&gt;</v>
      </c>
    </row>
    <row r="82" spans="2:13" x14ac:dyDescent="0.25">
      <c r="B82" s="19" t="str">
        <f>IF(ISBLANK(Current!$B82),"",Current!$B82)</f>
        <v/>
      </c>
      <c r="C82" s="19">
        <f>Current!C82</f>
        <v>0</v>
      </c>
      <c r="D82" s="7">
        <v>0</v>
      </c>
      <c r="E82" s="7">
        <v>0</v>
      </c>
      <c r="F82" s="7">
        <f t="shared" si="6"/>
        <v>0</v>
      </c>
      <c r="G82" s="7">
        <f t="shared" ref="G82:G83" si="7">ROUND(E82*($F$13/100),0)</f>
        <v>0</v>
      </c>
      <c r="H82" s="7">
        <f t="shared" ref="H82:H83" si="8">IF(C82&gt;0,MAX(G82-F82,0),0)</f>
        <v>0</v>
      </c>
      <c r="I82" s="7">
        <f t="shared" ref="I82:I83" si="9">IF(C82&gt;0,IF(E82&gt;0,MIN(F82/G82,1),1),0)</f>
        <v>0</v>
      </c>
      <c r="K82" s="2" t="str">
        <f>IF(ISBLANK(Current!$K82),"",Current!$K82)</f>
        <v/>
      </c>
      <c r="L82" s="2" t="str">
        <f t="shared" ref="L82:L83" si="10">CONCATENATE(IF($C82&gt;0,$M82,""),L83)</f>
        <v/>
      </c>
      <c r="M82" s="2" t="str">
        <f t="shared" ref="M82:M83" si="11">CONCATENATE("&lt;tr&gt;&lt;td style=""color:",K82,";""&gt;",$B82,":&lt;/td&gt;&lt;td align=right&gt;",ROUND(F82,0),"&lt;/td&gt;&lt;td align=right&gt; ",ROUND(G82,0),"&lt;/td&gt;&lt;td align=right&gt;",ROUND(H82,0),"&lt;/td&gt;&lt;/tr&gt;")</f>
        <v>&lt;tr&gt;&lt;td style="color:;"&gt;:&lt;/td&gt;&lt;td align=right&gt;0&lt;/td&gt;&lt;td align=right&gt; 0&lt;/td&gt;&lt;td align=right&gt;0&lt;/td&gt;&lt;/tr&gt;</v>
      </c>
    </row>
    <row r="83" spans="2:13" x14ac:dyDescent="0.25">
      <c r="B83" s="19" t="str">
        <f>IF(ISBLANK(Current!$B83),"",Current!$B83)</f>
        <v/>
      </c>
      <c r="C83" s="19">
        <f>Current!C83</f>
        <v>0</v>
      </c>
      <c r="D83" s="7">
        <v>0</v>
      </c>
      <c r="E83" s="7">
        <v>0</v>
      </c>
      <c r="F83" s="7">
        <f t="shared" si="6"/>
        <v>0</v>
      </c>
      <c r="G83" s="7">
        <f t="shared" si="7"/>
        <v>0</v>
      </c>
      <c r="H83" s="7">
        <f t="shared" si="8"/>
        <v>0</v>
      </c>
      <c r="I83" s="7">
        <f t="shared" si="9"/>
        <v>0</v>
      </c>
      <c r="K83" s="2"/>
      <c r="L83" s="2" t="str">
        <f t="shared" si="10"/>
        <v/>
      </c>
      <c r="M83" s="2" t="str">
        <f t="shared" si="11"/>
        <v>&lt;tr&gt;&lt;td style="color:;"&gt;:&lt;/td&gt;&lt;td align=right&gt;0&lt;/td&gt;&lt;td align=right&gt; 0&lt;/td&gt;&lt;td align=right&gt;0&lt;/td&gt;&lt;/tr&gt;</v>
      </c>
    </row>
    <row r="84" spans="2:13" x14ac:dyDescent="0.25">
      <c r="L84" t="str">
        <f>IF($F84&gt;0,$M84,"")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1E8F571023F541871CFB6696DAD322" ma:contentTypeVersion="13" ma:contentTypeDescription="Crear nuevo documento." ma:contentTypeScope="" ma:versionID="0ff434b895891c84fc70008c91a35dc1">
  <xsd:schema xmlns:xsd="http://www.w3.org/2001/XMLSchema" xmlns:xs="http://www.w3.org/2001/XMLSchema" xmlns:p="http://schemas.microsoft.com/office/2006/metadata/properties" xmlns:ns3="d9f4b744-d4fd-40e5-bc74-e1e62c739d0c" xmlns:ns4="fc262809-d1a9-4361-bd8c-fd90393b0c73" targetNamespace="http://schemas.microsoft.com/office/2006/metadata/properties" ma:root="true" ma:fieldsID="f13677ac4771fdcdc74fcfa949d4ecd8" ns3:_="" ns4:_="">
    <xsd:import namespace="d9f4b744-d4fd-40e5-bc74-e1e62c739d0c"/>
    <xsd:import namespace="fc262809-d1a9-4361-bd8c-fd90393b0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4b744-d4fd-40e5-bc74-e1e62c739d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62809-d1a9-4361-bd8c-fd90393b0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79A5C8-C945-47EE-A5C3-E574BE905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f4b744-d4fd-40e5-bc74-e1e62c739d0c"/>
    <ds:schemaRef ds:uri="fc262809-d1a9-4361-bd8c-fd90393b0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230D07-9C10-42D9-B5C9-715A4ED4F9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7C838-D9F8-4C7D-8CA8-E1BF0FF03963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d9f4b744-d4fd-40e5-bc74-e1e62c739d0c"/>
    <ds:schemaRef ds:uri="http://purl.org/dc/terms/"/>
    <ds:schemaRef ds:uri="http://schemas.microsoft.com/office/2006/metadata/properties"/>
    <ds:schemaRef ds:uri="http://schemas.openxmlformats.org/package/2006/metadata/core-properties"/>
    <ds:schemaRef ds:uri="fc262809-d1a9-4361-bd8c-fd90393b0c7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Current</vt:lpstr>
      <vt:lpstr>Maquette</vt:lpstr>
      <vt:lpstr>EXPLANATION_CURRENT</vt:lpstr>
      <vt:lpstr>EXPLANATION_MAQUETTE</vt:lpstr>
      <vt:lpstr>SCORE_CURRENT</vt:lpstr>
      <vt:lpstr>SCORE_MAQUETTE</vt:lpstr>
      <vt:lpstr>SELECT_ACTIVE_WHERE_NEIGHBORHOOD_IS_X</vt:lpstr>
      <vt:lpstr>SELECT_COLOR_WHERE_NEIGHBORHOOD_IS_X</vt:lpstr>
      <vt:lpstr>SELECT_NAME_WHERE_NEIGHBORHOOD_IS_X</vt:lpstr>
      <vt:lpstr>SELECT_NAME_WHERE_TERM_IS_CURRENT</vt:lpstr>
      <vt:lpstr>SELECT_NAME_WHERE_TERM_IS_INDICATOR_CONTROL_TODO_WORD</vt:lpstr>
      <vt:lpstr>SELECT_NAME_WHERE_TERM_IS_INDICATOR_CONTROL_TOTAL</vt:lpstr>
      <vt:lpstr>SELECT_NAME_WHERE_TERM_IS_NEIGHBORHOODS</vt:lpstr>
      <vt:lpstr>SELECT_NAME_WHERE_TERM_IS_TARGET</vt:lpstr>
      <vt:lpstr>SELECT_TARGET_WHERE_INDICATOR_IS_6</vt:lpstr>
      <vt:lpstr>SELECT_UNITS_WHERE_MAP_IS_CURRENT_AND_GRID_IS_16_AND_MINGRIDVALUE_IS_100.0_AND_NEIGHBORHOOD_IS_X</vt:lpstr>
      <vt:lpstr>SELECT_UNITS_WHERE_MAP_IS_CURRENT_AND_NEIGHBORHOOD_IS_X</vt:lpstr>
      <vt:lpstr>SELECT_UNITS_WHERE_MAP_IS_MAQUETTE_AND_GRID_IS_16_AND_MINGRIDVALUE_IS_100.0_AND_NEIGHBORHOOD_IS_X</vt:lpstr>
      <vt:lpstr>SELECT_UNITS_WHERE_MAP_IS_MAQUETTE_AND_NEIGHBORHOOD_IS_X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Tygron Platform (2020.6.7.7)</dc:creator>
  <cp:lastModifiedBy>Josep Pueyo</cp:lastModifiedBy>
  <dcterms:created xsi:type="dcterms:W3CDTF">2015-09-23T06:55:23Z</dcterms:created>
  <dcterms:modified xsi:type="dcterms:W3CDTF">2020-06-12T08:57:51Z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0x0101002E1E8F571023F541871CFB6696DAD322</vt:lpwstr>
  </property>
</Properties>
</file>